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085" yWindow="6165" windowWidth="19440" windowHeight="6210" tabRatio="256"/>
  </bookViews>
  <sheets>
    <sheet name="Sheet1" sheetId="1" r:id="rId1"/>
    <sheet name="Sheet2" sheetId="2" r:id="rId2"/>
    <sheet name="Sheet3" sheetId="3" r:id="rId3"/>
  </sheets>
  <definedNames>
    <definedName name="Excel_BuiltIn_Print_Area_1">Sheet1!$1:$242</definedName>
    <definedName name="_xlnm.Print_Area" localSheetId="0">Sheet1!$A$1:$G$300</definedName>
  </definedNames>
  <calcPr calcId="124519"/>
</workbook>
</file>

<file path=xl/calcChain.xml><?xml version="1.0" encoding="utf-8"?>
<calcChain xmlns="http://schemas.openxmlformats.org/spreadsheetml/2006/main">
  <c r="F70" i="1"/>
  <c r="F61"/>
  <c r="F74"/>
  <c r="F73"/>
  <c r="F72"/>
  <c r="F71"/>
  <c r="F35" l="1"/>
  <c r="F34"/>
  <c r="F23" l="1"/>
  <c r="F22"/>
  <c r="F21"/>
  <c r="F158" l="1"/>
  <c r="F160"/>
  <c r="F155"/>
  <c r="F144" l="1"/>
  <c r="F151" l="1"/>
  <c r="F150"/>
  <c r="F149"/>
  <c r="F148"/>
  <c r="F147"/>
  <c r="F146"/>
  <c r="F145"/>
  <c r="F143"/>
  <c r="F142"/>
  <c r="F141"/>
  <c r="F140"/>
  <c r="F139"/>
  <c r="F138"/>
  <c r="F137"/>
  <c r="F136"/>
  <c r="F135"/>
  <c r="F134"/>
  <c r="F133"/>
  <c r="F132"/>
  <c r="F37"/>
  <c r="F125"/>
  <c r="F124"/>
  <c r="F123"/>
  <c r="F122"/>
  <c r="F121"/>
  <c r="F120"/>
  <c r="F116"/>
  <c r="F115"/>
  <c r="F114"/>
  <c r="F108"/>
  <c r="F107"/>
  <c r="F106"/>
  <c r="F105"/>
  <c r="F104"/>
  <c r="F103"/>
  <c r="F101"/>
  <c r="F100"/>
  <c r="F99"/>
  <c r="F98"/>
  <c r="F97"/>
  <c r="F96"/>
  <c r="F94"/>
  <c r="F93"/>
  <c r="F92"/>
  <c r="F91"/>
  <c r="F90"/>
  <c r="F87"/>
  <c r="F86"/>
  <c r="F85"/>
  <c r="F84"/>
  <c r="F83"/>
  <c r="F263"/>
  <c r="F262"/>
  <c r="F261"/>
  <c r="F260"/>
  <c r="F259"/>
  <c r="F258"/>
  <c r="F257"/>
  <c r="F256"/>
  <c r="F255"/>
  <c r="F254"/>
  <c r="F253"/>
  <c r="F252"/>
  <c r="F251"/>
  <c r="F250"/>
  <c r="F249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09"/>
  <c r="F208"/>
  <c r="F207"/>
  <c r="F206"/>
  <c r="F205"/>
  <c r="F204"/>
  <c r="F203"/>
  <c r="F202"/>
  <c r="F201"/>
  <c r="F200"/>
  <c r="F199"/>
  <c r="F198"/>
  <c r="F197"/>
  <c r="F196"/>
  <c r="F195"/>
  <c r="F194"/>
  <c r="F191"/>
  <c r="F190"/>
  <c r="F189"/>
  <c r="F188"/>
  <c r="F187"/>
  <c r="F186"/>
  <c r="F185"/>
  <c r="F184"/>
  <c r="F183"/>
  <c r="F182"/>
  <c r="F181"/>
  <c r="F180"/>
  <c r="F179"/>
  <c r="F178"/>
  <c r="F54"/>
  <c r="F53"/>
  <c r="F52"/>
  <c r="F50"/>
  <c r="F51"/>
  <c r="F49"/>
  <c r="F31"/>
  <c r="F32"/>
  <c r="F33"/>
  <c r="F27"/>
  <c r="F14"/>
  <c r="F15"/>
  <c r="F16"/>
  <c r="F17"/>
  <c r="F18"/>
  <c r="F19"/>
  <c r="F20"/>
  <c r="F24"/>
  <c r="F25"/>
  <c r="F26"/>
  <c r="F7"/>
  <c r="F8"/>
  <c r="F9"/>
  <c r="F10"/>
  <c r="F11"/>
  <c r="F12"/>
  <c r="F13"/>
  <c r="F66"/>
  <c r="F65"/>
  <c r="F64"/>
  <c r="F63"/>
  <c r="F62"/>
  <c r="F168"/>
  <c r="F167"/>
  <c r="F166"/>
  <c r="F165"/>
  <c r="F164"/>
  <c r="F163"/>
  <c r="F162"/>
  <c r="F161"/>
  <c r="F159"/>
  <c r="F157"/>
  <c r="F156"/>
  <c r="F30"/>
  <c r="F46"/>
  <c r="F45"/>
  <c r="F42"/>
  <c r="F43"/>
  <c r="F44"/>
  <c r="F171" l="1"/>
  <c r="F76"/>
  <c r="F110"/>
  <c r="F117"/>
  <c r="F192"/>
  <c r="F210"/>
  <c r="F245"/>
  <c r="F264"/>
  <c r="F36"/>
  <c r="F28"/>
  <c r="F47"/>
  <c r="F127" l="1"/>
  <c r="F39"/>
  <c r="F265"/>
  <c r="F55"/>
  <c r="F57" s="1"/>
  <c r="F267" l="1"/>
  <c r="F268" s="1"/>
  <c r="F269" s="1"/>
  <c r="F270" s="1"/>
  <c r="F271" s="1"/>
</calcChain>
</file>

<file path=xl/sharedStrings.xml><?xml version="1.0" encoding="utf-8"?>
<sst xmlns="http://schemas.openxmlformats.org/spreadsheetml/2006/main" count="449" uniqueCount="232">
  <si>
    <t>№ по ред</t>
  </si>
  <si>
    <t>Описание на строително - монтажни работи</t>
  </si>
  <si>
    <t>Ед.мярка</t>
  </si>
  <si>
    <t>К-во</t>
  </si>
  <si>
    <t>Ед. цена (в лева)</t>
  </si>
  <si>
    <t xml:space="preserve">Обща цена (в лева) </t>
  </si>
  <si>
    <t>ЧАСТ АРХИТЕКТУРА</t>
  </si>
  <si>
    <t>м</t>
  </si>
  <si>
    <t>∑</t>
  </si>
  <si>
    <t>бр.</t>
  </si>
  <si>
    <t>ОГРАДА</t>
  </si>
  <si>
    <t>ЧАСТ ВЕРТИКАЛНА ПЛАНИРОВКА</t>
  </si>
  <si>
    <t>м3</t>
  </si>
  <si>
    <t>м2</t>
  </si>
  <si>
    <t>ЧАСТ ПАРКОУСТРОЙСТВО БЛАГОУСТРОЙСТВО</t>
  </si>
  <si>
    <t>л.м.</t>
  </si>
  <si>
    <t>кв.м</t>
  </si>
  <si>
    <t>Доставка и монтаж на информационна табела чрез фундиране</t>
  </si>
  <si>
    <t>Доставка и монтаж на дървена беседка - петоъгълна</t>
  </si>
  <si>
    <t xml:space="preserve">ЧАСТ ПАРКОУСТРОЙСТВО БЛАГОУСТРОЙСТВО </t>
  </si>
  <si>
    <t>ЧАСТ ЕЛЕКТРО</t>
  </si>
  <si>
    <t>Измерване преходното съпр. на заземителите</t>
  </si>
  <si>
    <t>м.</t>
  </si>
  <si>
    <t>ЧАСТ ВиК</t>
  </si>
  <si>
    <t>бр</t>
  </si>
  <si>
    <t>Доставка и монтаж на пешеходна врата 1000/2000мм.</t>
  </si>
  <si>
    <t xml:space="preserve">Монтаж на стълб </t>
  </si>
  <si>
    <t>Монтаж на уличен осветител на рогатка</t>
  </si>
  <si>
    <t>Доставка и монтаж на единична метална рогатка за стълб</t>
  </si>
  <si>
    <t xml:space="preserve">Доставка на съединителни кутии с предпазители за стълбовете </t>
  </si>
  <si>
    <t>Направа на фундамент / по детайл/</t>
  </si>
  <si>
    <t>Направа изкоп 0,7/0,4м със зариване и трамбоване</t>
  </si>
  <si>
    <t>Излазна метална тръба 1,0", 3,0м</t>
  </si>
  <si>
    <t xml:space="preserve">Доставка кабел СВТ 3х2.5мм² </t>
  </si>
  <si>
    <t xml:space="preserve">Доставка кабел СВТ 5х6мм² </t>
  </si>
  <si>
    <t>Изтегляне на СВТ в тръби</t>
  </si>
  <si>
    <t>Полагане на СВТ в изкоп</t>
  </si>
  <si>
    <t xml:space="preserve">Суха разделка на кабел СВТдо 5х6мм² </t>
  </si>
  <si>
    <t xml:space="preserve">Свързване на жила до 6мм² </t>
  </si>
  <si>
    <t>Направа заземление с 2 бр.поц. кола - к-кт</t>
  </si>
  <si>
    <t>ч</t>
  </si>
  <si>
    <t>Ел.инсталации WC</t>
  </si>
  <si>
    <t>Доставка и монтаж на разкл.кутия открита ин-я</t>
  </si>
  <si>
    <t>Изтегляне на кабел в двоен таван</t>
  </si>
  <si>
    <t>Доставка на стомана Ф8мм</t>
  </si>
  <si>
    <t>Полагане на същата на дистанционни планки по покрива</t>
  </si>
  <si>
    <t>Достака и монтаж на контролен съединител в кутия -к-кт</t>
  </si>
  <si>
    <t>Изкопни работи</t>
  </si>
  <si>
    <t>Изпълнение на подложка от 50cm трошен камък</t>
  </si>
  <si>
    <t>Доставка и полагане на бетон клас В25</t>
  </si>
  <si>
    <t>Доставка и монтаж на армировка АIII</t>
  </si>
  <si>
    <t>кг</t>
  </si>
  <si>
    <t xml:space="preserve">Доставка и монтаж на стоманa S 235 JR </t>
  </si>
  <si>
    <t>Доставка и монтаж на кофраж</t>
  </si>
  <si>
    <t>Очачен растерен таван в помещения</t>
  </si>
  <si>
    <t>Доставка и монтаж на вътрешни преградни стени WC от HPL , вкл. Окомплектовка, панти дръжки и закл. Механизми</t>
  </si>
  <si>
    <t>Доставка и монтаж на вътрешни стени от влагоустойчив гипсокартон вкл. носеща конструкция</t>
  </si>
  <si>
    <t xml:space="preserve">Доставка и монтаж на настилка гранитогрес по под, вкл. Подготвителни процеси </t>
  </si>
  <si>
    <t xml:space="preserve"> кв.м</t>
  </si>
  <si>
    <t xml:space="preserve">Доставка и монтаж на дограма външна-  </t>
  </si>
  <si>
    <t>Печат върху HPL - надпис WC по проект</t>
  </si>
  <si>
    <t>ВСИЧКО СМР без ДДС:</t>
  </si>
  <si>
    <t xml:space="preserve">ВСИЧКО СМР без ДДС вкл. непредвидени разходи </t>
  </si>
  <si>
    <t xml:space="preserve"> 20% ДДС</t>
  </si>
  <si>
    <t>ВСИЧКО с 20% ДДС</t>
  </si>
  <si>
    <t xml:space="preserve"> А.ВОДОПРОВОД</t>
  </si>
  <si>
    <t>I. СГРАДНА МРЕЖА</t>
  </si>
  <si>
    <t>м'</t>
  </si>
  <si>
    <t>Също, но - DN25</t>
  </si>
  <si>
    <t>Също, но - DN20</t>
  </si>
  <si>
    <t>Доставка и монтаж на ъглов спирателен кран, Ф1/2"/1/2"</t>
  </si>
  <si>
    <t>Доставка и монтаж на чешмяна канелка- стенна</t>
  </si>
  <si>
    <t>Скоби за укрепване на тръби Ф32</t>
  </si>
  <si>
    <t>Също, но Ф25</t>
  </si>
  <si>
    <t>Също, но Ф20</t>
  </si>
  <si>
    <t>Също, но на тръби Ф25</t>
  </si>
  <si>
    <t>Също, но на тръби Ф20</t>
  </si>
  <si>
    <t>Изпитване на водопровод до Ф32</t>
  </si>
  <si>
    <t>Дезинфекция на водопровод до Ф32</t>
  </si>
  <si>
    <t>II. ДВОРНА МРЕЖА</t>
  </si>
  <si>
    <t>Изкоп в земна почва , ръчен, с дълбочина до 2,0 м</t>
  </si>
  <si>
    <t xml:space="preserve">Товарене и разтоварване на излишна пръст със самосвал </t>
  </si>
  <si>
    <t>Засипване на изкоп с пясък, включително трамбоване</t>
  </si>
  <si>
    <t>Обратно засипване на изкоп с пръст, включително трамбоване</t>
  </si>
  <si>
    <t>Доставка и полагане в изкоп на полиетиленови тръби, РN10 - DN 32</t>
  </si>
  <si>
    <t>мл</t>
  </si>
  <si>
    <t>Доставка и монтаж на фитинги за полиетиленови тръби-DN 32</t>
  </si>
  <si>
    <t>Доставка и монтаж на спирателен кран, с изпразнител-DN 32</t>
  </si>
  <si>
    <t>Изграждане на малка бетонова шахта 60/60/100, с метален капак 80/80 - за СК с изпразнител, без дъно,с дренажен материал</t>
  </si>
  <si>
    <t>Водомерна шахта ПЕ, с водомер 5 м3/ч и арматури</t>
  </si>
  <si>
    <t>Бетонов опорен блок</t>
  </si>
  <si>
    <t>Сигнална лента над тръби</t>
  </si>
  <si>
    <t>Направа на връзка със съществуващ водопрод Ф160</t>
  </si>
  <si>
    <t>Изпитване водопровод (до ф 32)</t>
  </si>
  <si>
    <t>Дезинфекция водопровод (до ф 32)</t>
  </si>
  <si>
    <t xml:space="preserve">Б. КАНАЛИЗАЦИЯ </t>
  </si>
  <si>
    <t>Доставка и монтаж на PVC обикновени муфени тръби, Ф110</t>
  </si>
  <si>
    <t>Също, но Ф50</t>
  </si>
  <si>
    <t>Доставка и монтаж на PVC дебелостенни муфени тръби, Ф110</t>
  </si>
  <si>
    <t>Също, но Ф160</t>
  </si>
  <si>
    <t>Също, но чугунени Ф100</t>
  </si>
  <si>
    <t>Доставка и монтаж на PVC тръби,устойчиви на UV лъчи Ф80</t>
  </si>
  <si>
    <t>Доставка и монтаж на PVC обикновено коляно, Ф110</t>
  </si>
  <si>
    <t>Доставка и монтаж на PVC обикновен кос единичен разклонител, Ф110/110</t>
  </si>
  <si>
    <t>Също, но двоен Ф50/50</t>
  </si>
  <si>
    <t>Доставка и монтаж на PVC дебелостенно коляно, Ф110</t>
  </si>
  <si>
    <t>Доставка и монтаж на PVC дебелостенен кос единичен разклонител, Ф110/110</t>
  </si>
  <si>
    <t>Също, но Ф160/110</t>
  </si>
  <si>
    <t>Също, но двоен Ф160/110</t>
  </si>
  <si>
    <t>Доставка и монтаж на PVC дебелостенен намалител, Ф110/50</t>
  </si>
  <si>
    <t>Доставка и монтаж на PVC дебелостенно РО, Ф160</t>
  </si>
  <si>
    <t>Доставка и монтаж на PVC КТ, Ф110</t>
  </si>
  <si>
    <t xml:space="preserve"> бр</t>
  </si>
  <si>
    <t>Доставка и монтаж на вентилационна шапка за отдушник, Ф100</t>
  </si>
  <si>
    <t>Доставка и монтаж на подов сифон, Ф50</t>
  </si>
  <si>
    <t>Доставка и монтаж на тоалетна мивка, среден формат, комплект със сифон</t>
  </si>
  <si>
    <t>Доставка и монтаж на аусгус</t>
  </si>
  <si>
    <t>Доставка и монтаж на тоалетна чиния,конзолна- задно оттичане, с казанче за вграждане</t>
  </si>
  <si>
    <t>Също, но тоалетна чиния със задно оттичане, с ниско казанче</t>
  </si>
  <si>
    <t>Тесен изкоп в земна почва с ширина до 1,20 м, дълбочина до 2,0 м</t>
  </si>
  <si>
    <t>Изпитване на канализация до Ф110, вертикална</t>
  </si>
  <si>
    <t>Също, но хоризонтална до Ф160</t>
  </si>
  <si>
    <t>Тесен изкоп в земна почва с ширина до 1,20 м, дълбочина до 2,0 м, с багер</t>
  </si>
  <si>
    <t>Също, но широк изкоп (за шахти)</t>
  </si>
  <si>
    <t>Също, на баластра</t>
  </si>
  <si>
    <t>Доставка и монтаж на PVC дебелостенни тръби, включително фасонни парчета,Ф160</t>
  </si>
  <si>
    <t>Доставка и полагане на подложен бетон, В10 под тръби и шахти</t>
  </si>
  <si>
    <t>Разкъртване, включително рязане на асфалтова настилка 10 см</t>
  </si>
  <si>
    <t xml:space="preserve">Товарене и разтоварване на отпадъци от настилка със самосвал </t>
  </si>
  <si>
    <t>Изпитване на хоризонтална канализация - до Ф160</t>
  </si>
  <si>
    <t>ОБЩО ВК</t>
  </si>
  <si>
    <t>Комплект ръкохватка и др.ел за хора в неравн. Положение</t>
  </si>
  <si>
    <t>ДЕТСКА ПЛОЩАДКА - 3 БРОЯ</t>
  </si>
  <si>
    <t xml:space="preserve">Доставка и монтаж на бордюр 8/16/50см за окантване на 
детска площадка - вкл. всички операции </t>
  </si>
  <si>
    <t>Изкоп за легло на армиран бетон /за площадка с ударопоглъщаща 
настилка/ 25см</t>
  </si>
  <si>
    <t>Доставка, разстилане и валиране на трошен камък /фракция 10-25мм/
- слой  до 10см за основа на армиран бетон</t>
  </si>
  <si>
    <t>Доставка и изливане на армиран бетон /за площадка с 
ударопоглъщаща настилка/ 15см</t>
  </si>
  <si>
    <t>Доставка и монтаж на ударопоглъщаща настилка саморазливна  
ЕPDM гранули дебелина 4см, цветове - съгласно проекта</t>
  </si>
  <si>
    <t>Доствка и монтаж на детски съоръжения и оборудване - 
монтаж чрез анкериране -  вкл. всички операции</t>
  </si>
  <si>
    <t>ДЕТСКА ПЛОЩАДКА 1</t>
  </si>
  <si>
    <t>ДЕТСКА ПЛОЩАДКА 2</t>
  </si>
  <si>
    <t>ДЕТСКА ПЛОЩАДКА 3</t>
  </si>
  <si>
    <t>Доставка и монтаж на въртележка - за деца от 3 до 12г.</t>
  </si>
  <si>
    <t>ПАРКОВА МЕБЕЛ - оборудване</t>
  </si>
  <si>
    <t>ОЗЕЛЕНЯВАНЕ</t>
  </si>
  <si>
    <t>Доставка и засаждане на растителност</t>
  </si>
  <si>
    <t>1. Juniperus sabina</t>
  </si>
  <si>
    <t>Кастрене и оформяне на корони на същ. широолистни дървесни екземпляри
с височина над 8м - прочистване от сухи, пречупени и повредени клони с вк
включени всички операции, техника</t>
  </si>
  <si>
    <t>Възстановяване на тревен масив след приключване на СМР</t>
  </si>
  <si>
    <t>Товарене и извозване на растителни и строителни отпадъци</t>
  </si>
  <si>
    <t>Информационни и указателни табели</t>
  </si>
  <si>
    <t>Облицовка на декоративен елемент HPL</t>
  </si>
  <si>
    <t xml:space="preserve">Доставка и монтаж на облицовка на стреха от алуминиеви композитни панели панели - цвят </t>
  </si>
  <si>
    <t>Доставка и монтаж на ново табло Тосв - оборудвано с новата апаратура и с резервно място за монтаж на съществуващата-съгласно схемата.</t>
  </si>
  <si>
    <t>Доставка и полагане в готов изкоп на ст.тръба Ф40мм</t>
  </si>
  <si>
    <t xml:space="preserve">Доставка кабел СВТ 3х4мм² </t>
  </si>
  <si>
    <t>Доставка и монтаж на стенно табло Тwc</t>
  </si>
  <si>
    <t xml:space="preserve">Доставка кабел СВТ 3х1.5мм² </t>
  </si>
  <si>
    <t>Доставка и монтаж на Улуци,Водосб казанче и тръба</t>
  </si>
  <si>
    <t>ОБИКОЛНИ АЛЕИ - щампован бетон- 2222м2</t>
  </si>
  <si>
    <t>2. Vinka minor</t>
  </si>
  <si>
    <t>3. Hosta undulata albomarginata</t>
  </si>
  <si>
    <t>Товарене и извозване до депо на хумусен слой 30 см. -до 10 км</t>
  </si>
  <si>
    <t>Щамповане и армиране -бетонова настилка</t>
  </si>
  <si>
    <t>Облицовка на стенни панели вкл. Окомплектовка около врата, прозорци и ъгли и монтажни елементи</t>
  </si>
  <si>
    <t>Доставка и монтаж на покривни термо панели вкл.окомплектовка около борд и улук и монтажни елементи</t>
  </si>
  <si>
    <t>Топлоизолация - мин вата по стени и тавани</t>
  </si>
  <si>
    <t xml:space="preserve">Доставка и монтаж на теракота по стени, вкл. Подготвителни процеси </t>
  </si>
  <si>
    <t>Достака и монтаж на врати - алуминиеви 90х260, комбинация стъкло и плът, вкл. Брави и автомати</t>
  </si>
  <si>
    <t>Несортиран трошен камък (подложка) - 20см - около сграда</t>
  </si>
  <si>
    <t>Щамповане и армиране -бетонова настилка - около сграда</t>
  </si>
  <si>
    <t>Бетонова настилка - 10 см- около сграда</t>
  </si>
  <si>
    <t>доставка и монтаж на аксесоари WC - комплект</t>
  </si>
  <si>
    <t>Доставка и монтаж н асистема за контрол на достъпа -с монетна система с монетно заплащане</t>
  </si>
  <si>
    <t>Доставка и монтаж на решетки за прозорци и входна врата</t>
  </si>
  <si>
    <t>Доставка и монтаж на пешеходна врата 1000/1600мм.</t>
  </si>
  <si>
    <t>ЧАСТ КОНСТРУКТИВНА</t>
  </si>
  <si>
    <t>ОБЩЕСТВЕНА ТОАЛЕТНА</t>
  </si>
  <si>
    <t>Пейки, кошчета, информационни табели и огради</t>
  </si>
  <si>
    <t>Доставка и монтаж на болтове М12</t>
  </si>
  <si>
    <t>Доставка и монтаж на анкери на HILTI HST M12</t>
  </si>
  <si>
    <t>Доставка и монтаж Метално пано с размер  2000 x 1200мм – поцинковано, с полиестерно покритие -125л.м.</t>
  </si>
  <si>
    <t>Доставка и монтаж на колонка - Н200 от профил 60/60/2мм вкл капак, монтажна планка 150/150/5 мм. 4 бр анкерни болта 10/90мм.</t>
  </si>
  <si>
    <t>Доставка и монтаж на колонка - Н120 от профил 60/60/2мм вкл капак, монтажна планка 150/150/5 мм. 4 бр анкерни болта 10/90мм.</t>
  </si>
  <si>
    <t xml:space="preserve">Доставка и полагане на легнали бордюри 8/16/50см  </t>
  </si>
  <si>
    <t>Aлеи и площадки  и път -  чакъл  3356 кв.м.</t>
  </si>
  <si>
    <t>ЧАСТ ВЕРТИКАЛНА ПЛОНИРОВКА</t>
  </si>
  <si>
    <t>Бетонова настилка - 10см</t>
  </si>
  <si>
    <t>Изкоп -30 см</t>
  </si>
  <si>
    <t>Изкоп - средно 30см</t>
  </si>
  <si>
    <t xml:space="preserve">Подложен бетон Б15 за бордюри  </t>
  </si>
  <si>
    <t>Доставка, трамбоване, стабилизиране - чакъл - транспортни алеи и паркинги - 30см</t>
  </si>
  <si>
    <t xml:space="preserve">Доставка и монтаж на градински пейки  - дърво и метал с облегалка / 9бр. пейки за монтаж чрез анкериране - в твърда основа, 6бр. с фундаменти / </t>
  </si>
  <si>
    <t>Доставка и монтаж на кошчета за отпадъци - единично, метално / 6 бр. кошчета за монтаж чрез анкериране - в твърда основа - 4бр с фундаменти /</t>
  </si>
  <si>
    <t>Доставка и монтаж Метално пано с размер  2500 x 2000мм – поцинковано, с полиестерно покритие - 600л.м.</t>
  </si>
  <si>
    <t>Непредвидени разходи в размер до 10% от СМР -</t>
  </si>
  <si>
    <t xml:space="preserve">Забележки:
Всички видове материали се уточняват и съгласуват с Проектантите.
Всички елементи от довършителните работи /обработка на помещения/ се изпълняват след съгласуване с Проектанта и Възложителя.
</t>
  </si>
  <si>
    <r>
      <t xml:space="preserve">ОБЕКТ : </t>
    </r>
    <r>
      <rPr>
        <b/>
        <sz val="14"/>
        <rFont val="Arial"/>
        <family val="2"/>
        <charset val="238"/>
      </rPr>
      <t xml:space="preserve">ВЪЗСТАНОВЯВАНЕ, БЛАГОУСТРОЯВАНЕ И ОЗЕЛЕНЯВАНЕ
</t>
    </r>
    <r>
      <rPr>
        <b/>
        <sz val="14"/>
        <rFont val="Arial"/>
        <family val="2"/>
        <charset val="204"/>
      </rPr>
      <t>НА  ПАРК "МЛАДЕЖКИ" - ВТОРИ ЕТАП
УПИ VІІІ-6101, КВ.40,  ГР. СВИЛЕНГРАД</t>
    </r>
  </si>
  <si>
    <t>Доставка и монтаж на PVC обикновена дъга 45⁰, Ф110</t>
  </si>
  <si>
    <t>Доставка и монтаж на PVC дебелостенна дъга 45⁰, Ф110</t>
  </si>
  <si>
    <t>Доставка и полагане на ревизионна шахта за външна канализация от сглобяеми елементи с чугунен капак и венец Н&lt;1,00м</t>
  </si>
  <si>
    <t>Направа на връзка в съществуваща РШ, Н&lt;1,0м</t>
  </si>
  <si>
    <t>Доставка, трамбоване, стабилизиране - чакъл - площадки за 
отдих -20см</t>
  </si>
  <si>
    <t>Доставка, трамбоване -несортиран трошен камък (подложка) - 
СРЕДНО 30см</t>
  </si>
  <si>
    <t>Товарене и извозване до депо на хумусен слой до 30 см. -до 
10 км</t>
  </si>
  <si>
    <t>Доставка и монтаж на съоръжение за катерене - дърво за 
деца от 3 до 12г.</t>
  </si>
  <si>
    <t>Доставка и монтаж на занимателна игра - ребус животни за 
деца от 3 до 12г.</t>
  </si>
  <si>
    <t>Доставка и монтаж на съоръжение за баланс - мост - за деца 
от 3 до 12г.</t>
  </si>
  <si>
    <t>Доставка и монтаж на съоръжение за катерене за деца от 3 
до 12г.</t>
  </si>
  <si>
    <t>Доставка метален стълб 5,0м на плоча за анкериране- 
по приложен детайл</t>
  </si>
  <si>
    <t>Доставка на уличен осветител, LED 1х27W,4500К,2950Lm,
Ra&gt;70,IP65</t>
  </si>
  <si>
    <t>Доставка и м-ж на LED осв.тела 10W, противовлажни-по избор 
на архитекта</t>
  </si>
  <si>
    <t>Доставка и монтаж на датчик за движение - таванен за LED 
осв.тела</t>
  </si>
  <si>
    <t>Доставка и монтаж на монофазен контакт"Шуко",16А,
противовлажен с капак</t>
  </si>
  <si>
    <t>Направа на отводи от Ст Ф8мм на дист.планки по фасадата - 
до 4м.ср.д.</t>
  </si>
  <si>
    <t>Доставка и монтаж на ППЕ тръби за студена вода PN 16,Ф32, 
вкл. фитинги</t>
  </si>
  <si>
    <t>Доставка и монтаж на автоматична  батерия за тоалетна мивка,
 за студена вода-стояща</t>
  </si>
  <si>
    <t>Доставка и полагане на топлоизолация δ=6мм, на ППЕ тръби 
Ф32</t>
  </si>
  <si>
    <t>Тесен изкоп в земна почва с ширина до 1,20 м, дълбочина до 
2,0 м,с багер</t>
  </si>
  <si>
    <t>Доставка и монтаж на водовземна скоба върху ПЕВП тръби
 -Ф 90/32</t>
  </si>
  <si>
    <t>Доставка и монтаж на клатушка тип везна с животински мотив за 2-3 деца от 3 до 12г.</t>
  </si>
  <si>
    <t>Доставка и монтаж на клатушка -ЕДИНИЧНА ПРУЖИНА -
животински мотив за деца от 3 до 12г.</t>
  </si>
  <si>
    <t>Доставка и монтаж на комбинирано детско съоръжение за деца от 3 до 12г. - катерене, пързаляне, възможност за тематични игри, общуване, люлеене</t>
  </si>
  <si>
    <t>Доставка и монтаж на съоръжение - тунел с животински мотив за деца от 3 до 12г.</t>
  </si>
  <si>
    <t>Доставка и монтаж на тематично комбинирано детско съоръжение за деца от 3 до 12г. - катерене, стълба, пързаляне, възможност за тематични игри, общуване, висене</t>
  </si>
  <si>
    <t>Доставка и монтаж на комбинирано детско съоръжение за деца от 3 до 12г. - катерене, пързаляне, възможност за тематични игри, общуване, баланс и равновесие, висене</t>
  </si>
  <si>
    <r>
      <t>Доставка и монтаж на комбинирано детско съоръжение за деца от 3 до 12г. - катерене,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пързаляне,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възможност за тематични игри, общуване, баланс и равновесие,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висене</t>
    </r>
  </si>
  <si>
    <t>Доставка и монтаж на темaтична пързалка - с пеперуди, за деца от 3 до 12г.</t>
  </si>
  <si>
    <t>дата: ...................                                                        Подпис и печат:</t>
  </si>
  <si>
    <t>гр. ...........................</t>
  </si>
  <si>
    <t xml:space="preserve">                           /име, фамилия и длъжност/</t>
  </si>
  <si>
    <t>Приложение №1</t>
  </si>
</sst>
</file>

<file path=xl/styles.xml><?xml version="1.0" encoding="utf-8"?>
<styleSheet xmlns="http://schemas.openxmlformats.org/spreadsheetml/2006/main">
  <numFmts count="2">
    <numFmt numFmtId="164" formatCode="##0.00"/>
    <numFmt numFmtId="165" formatCode="0.0"/>
  </numFmts>
  <fonts count="3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name val="Arial"/>
      <family val="2"/>
      <charset val="238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sz val="14"/>
      <name val="Arial"/>
      <family val="2"/>
      <charset val="1"/>
    </font>
    <font>
      <i/>
      <sz val="14"/>
      <name val="Arial"/>
      <family val="2"/>
      <charset val="204"/>
    </font>
    <font>
      <i/>
      <sz val="14"/>
      <name val="Arial"/>
      <family val="2"/>
      <charset val="1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 tint="4.9989318521683403E-2"/>
      <name val="Calibri"/>
      <family val="2"/>
      <charset val="204"/>
    </font>
    <font>
      <sz val="14"/>
      <color theme="1" tint="4.9989318521683403E-2"/>
      <name val="Arial"/>
      <family val="2"/>
      <charset val="204"/>
    </font>
    <font>
      <sz val="14"/>
      <color theme="1" tint="4.9989318521683403E-2"/>
      <name val="Arial"/>
      <family val="2"/>
      <charset val="1"/>
    </font>
    <font>
      <sz val="14"/>
      <color indexed="8"/>
      <name val="Arial"/>
      <family val="2"/>
      <charset val="1"/>
    </font>
    <font>
      <sz val="14"/>
      <color rgb="FFFF0000"/>
      <name val="Calibri"/>
      <family val="2"/>
      <charset val="204"/>
    </font>
    <font>
      <b/>
      <i/>
      <sz val="14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Calibri"/>
      <family val="2"/>
      <charset val="1"/>
    </font>
    <font>
      <sz val="14"/>
      <name val="Calibri"/>
      <family val="2"/>
      <charset val="1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"/>
      <family val="2"/>
    </font>
    <font>
      <b/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</cellStyleXfs>
  <cellXfs count="340">
    <xf numFmtId="0" fontId="0" fillId="0" borderId="0" xfId="0"/>
    <xf numFmtId="0" fontId="8" fillId="0" borderId="0" xfId="0" applyFont="1"/>
    <xf numFmtId="2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" fontId="9" fillId="2" borderId="3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16" fillId="0" borderId="3" xfId="0" applyFont="1" applyFill="1" applyBorder="1" applyAlignment="1">
      <alignment horizont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7" fillId="2" borderId="3" xfId="0" applyFont="1" applyFill="1" applyBorder="1"/>
    <xf numFmtId="0" fontId="9" fillId="2" borderId="3" xfId="0" applyFont="1" applyFill="1" applyBorder="1" applyAlignment="1">
      <alignment horizontal="center" wrapText="1"/>
    </xf>
    <xf numFmtId="0" fontId="13" fillId="2" borderId="0" xfId="0" applyFont="1" applyFill="1"/>
    <xf numFmtId="0" fontId="9" fillId="2" borderId="9" xfId="0" applyFont="1" applyFill="1" applyBorder="1" applyAlignment="1">
      <alignment horizontal="center" wrapText="1"/>
    </xf>
    <xf numFmtId="0" fontId="17" fillId="2" borderId="30" xfId="0" applyFont="1" applyFill="1" applyBorder="1"/>
    <xf numFmtId="0" fontId="9" fillId="0" borderId="26" xfId="0" applyFont="1" applyFill="1" applyBorder="1" applyAlignment="1">
      <alignment horizont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/>
    <xf numFmtId="0" fontId="18" fillId="0" borderId="0" xfId="0" applyFont="1" applyFill="1"/>
    <xf numFmtId="0" fontId="17" fillId="2" borderId="4" xfId="0" applyFont="1" applyFill="1" applyBorder="1"/>
    <xf numFmtId="0" fontId="9" fillId="2" borderId="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2" borderId="13" xfId="0" applyFont="1" applyFill="1" applyBorder="1"/>
    <xf numFmtId="0" fontId="5" fillId="2" borderId="14" xfId="0" applyFont="1" applyFill="1" applyBorder="1" applyAlignment="1">
      <alignment horizontal="right"/>
    </xf>
    <xf numFmtId="0" fontId="17" fillId="2" borderId="2" xfId="0" applyFont="1" applyFill="1" applyBorder="1"/>
    <xf numFmtId="0" fontId="17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right" vertical="center" wrapText="1"/>
    </xf>
    <xf numFmtId="0" fontId="5" fillId="2" borderId="3" xfId="3" applyFont="1" applyFill="1" applyBorder="1" applyAlignment="1">
      <alignment wrapText="1"/>
    </xf>
    <xf numFmtId="0" fontId="21" fillId="2" borderId="3" xfId="0" applyFont="1" applyFill="1" applyBorder="1"/>
    <xf numFmtId="0" fontId="5" fillId="2" borderId="3" xfId="3" applyFont="1" applyFill="1" applyBorder="1"/>
    <xf numFmtId="0" fontId="22" fillId="0" borderId="0" xfId="0" applyFont="1" applyFill="1" applyBorder="1"/>
    <xf numFmtId="0" fontId="13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2" fontId="8" fillId="0" borderId="0" xfId="3" applyNumberFormat="1" applyFont="1" applyFill="1" applyBorder="1"/>
    <xf numFmtId="164" fontId="7" fillId="0" borderId="0" xfId="0" applyNumberFormat="1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right"/>
    </xf>
    <xf numFmtId="0" fontId="23" fillId="0" borderId="0" xfId="0" applyFont="1" applyFill="1" applyBorder="1"/>
    <xf numFmtId="165" fontId="5" fillId="2" borderId="3" xfId="0" applyNumberFormat="1" applyFont="1" applyFill="1" applyBorder="1" applyAlignment="1">
      <alignment horizontal="right"/>
    </xf>
    <xf numFmtId="0" fontId="17" fillId="2" borderId="16" xfId="0" applyFont="1" applyFill="1" applyBorder="1"/>
    <xf numFmtId="164" fontId="5" fillId="2" borderId="15" xfId="0" applyNumberFormat="1" applyFont="1" applyFill="1" applyBorder="1" applyAlignment="1">
      <alignment horizontal="right" wrapText="1"/>
    </xf>
    <xf numFmtId="0" fontId="17" fillId="2" borderId="5" xfId="0" applyFont="1" applyFill="1" applyBorder="1"/>
    <xf numFmtId="0" fontId="17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0" borderId="0" xfId="0" applyFont="1" applyBorder="1"/>
    <xf numFmtId="0" fontId="7" fillId="2" borderId="0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 horizontal="right" wrapText="1"/>
    </xf>
    <xf numFmtId="0" fontId="8" fillId="0" borderId="3" xfId="0" applyFont="1" applyBorder="1"/>
    <xf numFmtId="0" fontId="24" fillId="0" borderId="5" xfId="0" applyFont="1" applyBorder="1"/>
    <xf numFmtId="0" fontId="8" fillId="0" borderId="7" xfId="0" applyFont="1" applyBorder="1"/>
    <xf numFmtId="0" fontId="24" fillId="0" borderId="8" xfId="0" applyFont="1" applyBorder="1"/>
    <xf numFmtId="0" fontId="24" fillId="0" borderId="5" xfId="0" applyFont="1" applyBorder="1" applyAlignment="1">
      <alignment horizontal="right"/>
    </xf>
    <xf numFmtId="0" fontId="26" fillId="0" borderId="5" xfId="0" applyFont="1" applyBorder="1"/>
    <xf numFmtId="0" fontId="26" fillId="0" borderId="5" xfId="0" applyFont="1" applyBorder="1" applyAlignment="1">
      <alignment horizontal="right"/>
    </xf>
    <xf numFmtId="0" fontId="13" fillId="0" borderId="0" xfId="0" applyFont="1"/>
    <xf numFmtId="0" fontId="7" fillId="0" borderId="5" xfId="0" applyFont="1" applyBorder="1" applyAlignment="1">
      <alignment vertical="top" wrapText="1"/>
    </xf>
    <xf numFmtId="0" fontId="24" fillId="0" borderId="5" xfId="0" applyFont="1" applyBorder="1" applyAlignment="1">
      <alignment horizontal="right" vertical="top" wrapText="1"/>
    </xf>
    <xf numFmtId="0" fontId="24" fillId="0" borderId="5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right"/>
    </xf>
    <xf numFmtId="4" fontId="27" fillId="2" borderId="20" xfId="0" applyNumberFormat="1" applyFont="1" applyFill="1" applyBorder="1" applyAlignment="1">
      <alignment horizontal="right" wrapText="1"/>
    </xf>
    <xf numFmtId="4" fontId="27" fillId="2" borderId="0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7" fillId="5" borderId="6" xfId="0" applyNumberFormat="1" applyFont="1" applyFill="1" applyBorder="1" applyAlignment="1">
      <alignment horizontal="right" vertical="center"/>
    </xf>
    <xf numFmtId="2" fontId="7" fillId="2" borderId="3" xfId="3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2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15" fillId="0" borderId="3" xfId="2" applyFont="1" applyFill="1" applyBorder="1" applyAlignment="1">
      <alignment wrapText="1"/>
    </xf>
    <xf numFmtId="0" fontId="28" fillId="0" borderId="3" xfId="1" applyFont="1" applyFill="1" applyBorder="1"/>
    <xf numFmtId="0" fontId="29" fillId="0" borderId="3" xfId="1" applyFont="1" applyFill="1" applyBorder="1" applyAlignment="1">
      <alignment horizontal="center" wrapText="1"/>
    </xf>
    <xf numFmtId="0" fontId="28" fillId="0" borderId="3" xfId="1" applyFont="1" applyFill="1" applyBorder="1" applyAlignment="1">
      <alignment wrapText="1"/>
    </xf>
    <xf numFmtId="0" fontId="7" fillId="0" borderId="9" xfId="2" applyFont="1" applyFill="1" applyBorder="1" applyAlignment="1">
      <alignment wrapText="1"/>
    </xf>
    <xf numFmtId="0" fontId="21" fillId="2" borderId="27" xfId="0" applyFont="1" applyFill="1" applyBorder="1" applyAlignment="1">
      <alignment horizontal="right"/>
    </xf>
    <xf numFmtId="0" fontId="29" fillId="0" borderId="2" xfId="1" applyFont="1" applyFill="1" applyBorder="1" applyAlignment="1">
      <alignment horizontal="center" wrapText="1"/>
    </xf>
    <xf numFmtId="0" fontId="29" fillId="0" borderId="3" xfId="1" applyFont="1" applyFill="1" applyBorder="1" applyAlignment="1">
      <alignment horizontal="center"/>
    </xf>
    <xf numFmtId="0" fontId="25" fillId="0" borderId="3" xfId="0" applyFont="1" applyFill="1" applyBorder="1"/>
    <xf numFmtId="0" fontId="7" fillId="0" borderId="3" xfId="0" applyFont="1" applyFill="1" applyBorder="1"/>
    <xf numFmtId="0" fontId="28" fillId="0" borderId="9" xfId="1" applyFont="1" applyFill="1" applyBorder="1"/>
    <xf numFmtId="0" fontId="21" fillId="2" borderId="13" xfId="0" applyFont="1" applyFill="1" applyBorder="1" applyAlignment="1">
      <alignment horizontal="right"/>
    </xf>
    <xf numFmtId="0" fontId="21" fillId="2" borderId="25" xfId="0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 vertical="center" wrapText="1"/>
    </xf>
    <xf numFmtId="0" fontId="7" fillId="2" borderId="2" xfId="0" applyFont="1" applyFill="1" applyBorder="1"/>
    <xf numFmtId="0" fontId="25" fillId="2" borderId="9" xfId="0" applyFont="1" applyFill="1" applyBorder="1"/>
    <xf numFmtId="0" fontId="7" fillId="2" borderId="2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25" fillId="2" borderId="3" xfId="0" applyFont="1" applyFill="1" applyBorder="1"/>
    <xf numFmtId="0" fontId="7" fillId="2" borderId="3" xfId="3" applyFont="1" applyFill="1" applyBorder="1" applyAlignment="1">
      <alignment wrapText="1"/>
    </xf>
    <xf numFmtId="0" fontId="7" fillId="2" borderId="3" xfId="3" applyFont="1" applyFill="1" applyBorder="1" applyAlignment="1">
      <alignment vertical="top" wrapText="1"/>
    </xf>
    <xf numFmtId="0" fontId="7" fillId="2" borderId="3" xfId="3" applyFont="1" applyFill="1" applyBorder="1"/>
    <xf numFmtId="0" fontId="25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wrapText="1"/>
    </xf>
    <xf numFmtId="0" fontId="21" fillId="2" borderId="8" xfId="0" applyFont="1" applyFill="1" applyBorder="1" applyAlignment="1">
      <alignment horizontal="right"/>
    </xf>
    <xf numFmtId="0" fontId="21" fillId="2" borderId="17" xfId="0" applyFont="1" applyFill="1" applyBorder="1" applyAlignment="1">
      <alignment horizontal="right"/>
    </xf>
    <xf numFmtId="0" fontId="20" fillId="2" borderId="2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wrapText="1"/>
    </xf>
    <xf numFmtId="0" fontId="7" fillId="2" borderId="5" xfId="0" applyFont="1" applyFill="1" applyBorder="1"/>
    <xf numFmtId="0" fontId="21" fillId="2" borderId="5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17" xfId="0" applyFont="1" applyFill="1" applyBorder="1"/>
    <xf numFmtId="0" fontId="21" fillId="2" borderId="18" xfId="0" applyFont="1" applyFill="1" applyBorder="1" applyAlignment="1">
      <alignment horizontal="right"/>
    </xf>
    <xf numFmtId="0" fontId="25" fillId="0" borderId="2" xfId="0" applyFont="1" applyBorder="1"/>
    <xf numFmtId="0" fontId="25" fillId="0" borderId="3" xfId="0" applyFont="1" applyBorder="1"/>
    <xf numFmtId="0" fontId="21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0" borderId="5" xfId="0" applyFont="1" applyBorder="1"/>
    <xf numFmtId="0" fontId="25" fillId="0" borderId="5" xfId="0" applyFont="1" applyBorder="1"/>
    <xf numFmtId="0" fontId="7" fillId="0" borderId="5" xfId="0" applyFont="1" applyBorder="1" applyAlignment="1">
      <alignment wrapText="1"/>
    </xf>
    <xf numFmtId="0" fontId="2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25" fillId="0" borderId="5" xfId="0" applyFont="1" applyBorder="1" applyAlignment="1">
      <alignment wrapText="1"/>
    </xf>
    <xf numFmtId="0" fontId="25" fillId="0" borderId="5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25" fillId="0" borderId="0" xfId="0" applyFont="1"/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top" wrapText="1"/>
    </xf>
    <xf numFmtId="1" fontId="28" fillId="0" borderId="5" xfId="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28" fillId="0" borderId="3" xfId="1" applyFont="1" applyFill="1" applyBorder="1" applyAlignment="1">
      <alignment horizontal="center"/>
    </xf>
    <xf numFmtId="0" fontId="28" fillId="0" borderId="3" xfId="1" applyFont="1" applyFill="1" applyBorder="1" applyAlignment="1">
      <alignment horizontal="center" wrapText="1"/>
    </xf>
    <xf numFmtId="1" fontId="28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wrapText="1"/>
    </xf>
    <xf numFmtId="0" fontId="7" fillId="0" borderId="9" xfId="2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28" fillId="0" borderId="23" xfId="1" applyFont="1" applyFill="1" applyBorder="1" applyAlignment="1">
      <alignment horizontal="center" wrapText="1"/>
    </xf>
    <xf numFmtId="0" fontId="28" fillId="0" borderId="2" xfId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8" fillId="0" borderId="9" xfId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/>
    </xf>
    <xf numFmtId="0" fontId="7" fillId="2" borderId="3" xfId="3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7" fillId="2" borderId="5" xfId="0" applyFont="1" applyFill="1" applyBorder="1" applyAlignment="1">
      <alignment horizontal="center" wrapText="1"/>
    </xf>
    <xf numFmtId="0" fontId="25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top" wrapText="1"/>
    </xf>
    <xf numFmtId="2" fontId="7" fillId="2" borderId="23" xfId="0" applyNumberFormat="1" applyFont="1" applyFill="1" applyBorder="1" applyAlignment="1">
      <alignment horizontal="center" vertical="top" wrapText="1"/>
    </xf>
    <xf numFmtId="0" fontId="28" fillId="0" borderId="5" xfId="1" applyFont="1" applyFill="1" applyBorder="1" applyAlignment="1">
      <alignment horizontal="center" vertical="center" wrapText="1"/>
    </xf>
    <xf numFmtId="2" fontId="7" fillId="0" borderId="2" xfId="2" applyNumberFormat="1" applyFont="1" applyFill="1" applyBorder="1" applyAlignment="1">
      <alignment horizontal="center" wrapText="1"/>
    </xf>
    <xf numFmtId="2" fontId="7" fillId="0" borderId="3" xfId="2" applyNumberFormat="1" applyFont="1" applyFill="1" applyBorder="1" applyAlignment="1">
      <alignment horizontal="center" wrapText="1"/>
    </xf>
    <xf numFmtId="2" fontId="15" fillId="0" borderId="3" xfId="2" applyNumberFormat="1" applyFont="1" applyFill="1" applyBorder="1" applyAlignment="1">
      <alignment horizontal="center" wrapText="1"/>
    </xf>
    <xf numFmtId="165" fontId="28" fillId="0" borderId="3" xfId="1" applyNumberFormat="1" applyFont="1" applyFill="1" applyBorder="1" applyAlignment="1">
      <alignment horizontal="center"/>
    </xf>
    <xf numFmtId="0" fontId="15" fillId="0" borderId="3" xfId="2" applyFont="1" applyFill="1" applyBorder="1" applyAlignment="1">
      <alignment horizontal="center" wrapText="1"/>
    </xf>
    <xf numFmtId="0" fontId="28" fillId="0" borderId="3" xfId="1" applyFont="1" applyFill="1" applyBorder="1" applyAlignment="1">
      <alignment horizontal="center" vertical="center" wrapText="1"/>
    </xf>
    <xf numFmtId="2" fontId="28" fillId="0" borderId="3" xfId="1" applyNumberFormat="1" applyFont="1" applyFill="1" applyBorder="1" applyAlignment="1">
      <alignment horizontal="center" wrapText="1"/>
    </xf>
    <xf numFmtId="2" fontId="7" fillId="0" borderId="9" xfId="2" applyNumberFormat="1" applyFont="1" applyFill="1" applyBorder="1" applyAlignment="1">
      <alignment horizontal="center" wrapText="1"/>
    </xf>
    <xf numFmtId="0" fontId="21" fillId="2" borderId="28" xfId="0" applyFont="1" applyFill="1" applyBorder="1" applyAlignment="1">
      <alignment horizontal="center"/>
    </xf>
    <xf numFmtId="0" fontId="28" fillId="0" borderId="23" xfId="1" applyFont="1" applyFill="1" applyBorder="1" applyAlignment="1">
      <alignment horizontal="center"/>
    </xf>
    <xf numFmtId="0" fontId="28" fillId="0" borderId="2" xfId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25" fillId="0" borderId="3" xfId="0" applyNumberFormat="1" applyFont="1" applyFill="1" applyBorder="1" applyAlignment="1">
      <alignment horizontal="center"/>
    </xf>
    <xf numFmtId="165" fontId="28" fillId="0" borderId="9" xfId="1" applyNumberFormat="1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vertical="top" wrapText="1"/>
    </xf>
    <xf numFmtId="2" fontId="7" fillId="0" borderId="5" xfId="0" quotePrefix="1" applyNumberFormat="1" applyFont="1" applyFill="1" applyBorder="1" applyAlignment="1">
      <alignment horizontal="right" wrapText="1"/>
    </xf>
    <xf numFmtId="0" fontId="21" fillId="2" borderId="3" xfId="0" applyFont="1" applyFill="1" applyBorder="1" applyAlignment="1">
      <alignment horizontal="center"/>
    </xf>
    <xf numFmtId="2" fontId="7" fillId="0" borderId="17" xfId="0" quotePrefix="1" applyNumberFormat="1" applyFont="1" applyFill="1" applyBorder="1" applyAlignment="1">
      <alignment horizontal="right" wrapText="1"/>
    </xf>
    <xf numFmtId="165" fontId="7" fillId="2" borderId="14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 wrapText="1"/>
    </xf>
    <xf numFmtId="0" fontId="25" fillId="2" borderId="3" xfId="3" applyFont="1" applyFill="1" applyBorder="1" applyAlignment="1">
      <alignment horizontal="center" vertical="center"/>
    </xf>
    <xf numFmtId="0" fontId="25" fillId="2" borderId="3" xfId="3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2" borderId="23" xfId="0" applyNumberFormat="1" applyFont="1" applyFill="1" applyBorder="1" applyAlignment="1">
      <alignment horizontal="right" vertical="top" wrapText="1"/>
    </xf>
    <xf numFmtId="2" fontId="28" fillId="0" borderId="5" xfId="1" applyNumberFormat="1" applyFont="1" applyFill="1" applyBorder="1" applyAlignment="1">
      <alignment horizontal="right" wrapText="1"/>
    </xf>
    <xf numFmtId="2" fontId="7" fillId="0" borderId="2" xfId="2" applyNumberFormat="1" applyFont="1" applyFill="1" applyBorder="1" applyAlignment="1">
      <alignment horizontal="right" wrapText="1"/>
    </xf>
    <xf numFmtId="2" fontId="7" fillId="0" borderId="3" xfId="2" applyNumberFormat="1" applyFont="1" applyFill="1" applyBorder="1" applyAlignment="1">
      <alignment horizontal="right" wrapText="1"/>
    </xf>
    <xf numFmtId="2" fontId="15" fillId="0" borderId="3" xfId="2" applyNumberFormat="1" applyFont="1" applyFill="1" applyBorder="1" applyAlignment="1">
      <alignment horizontal="right" wrapText="1"/>
    </xf>
    <xf numFmtId="2" fontId="28" fillId="0" borderId="3" xfId="1" applyNumberFormat="1" applyFont="1" applyFill="1" applyBorder="1" applyAlignment="1">
      <alignment horizontal="right"/>
    </xf>
    <xf numFmtId="2" fontId="28" fillId="0" borderId="3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7" fillId="0" borderId="9" xfId="2" applyNumberFormat="1" applyFont="1" applyFill="1" applyBorder="1" applyAlignment="1">
      <alignment horizontal="right" wrapText="1"/>
    </xf>
    <xf numFmtId="2" fontId="21" fillId="2" borderId="28" xfId="0" applyNumberFormat="1" applyFont="1" applyFill="1" applyBorder="1" applyAlignment="1">
      <alignment horizontal="right"/>
    </xf>
    <xf numFmtId="2" fontId="28" fillId="0" borderId="23" xfId="1" applyNumberFormat="1" applyFont="1" applyFill="1" applyBorder="1" applyAlignment="1">
      <alignment horizontal="right"/>
    </xf>
    <xf numFmtId="2" fontId="28" fillId="0" borderId="2" xfId="1" applyNumberFormat="1" applyFont="1" applyFill="1" applyBorder="1" applyAlignment="1">
      <alignment horizontal="right"/>
    </xf>
    <xf numFmtId="2" fontId="7" fillId="0" borderId="3" xfId="1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horizontal="right"/>
    </xf>
    <xf numFmtId="2" fontId="28" fillId="0" borderId="9" xfId="1" applyNumberFormat="1" applyFont="1" applyFill="1" applyBorder="1" applyAlignment="1">
      <alignment horizontal="right"/>
    </xf>
    <xf numFmtId="2" fontId="21" fillId="2" borderId="14" xfId="0" applyNumberFormat="1" applyFont="1" applyFill="1" applyBorder="1" applyAlignment="1">
      <alignment horizontal="right"/>
    </xf>
    <xf numFmtId="2" fontId="21" fillId="2" borderId="25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 vertical="top" wrapText="1"/>
    </xf>
    <xf numFmtId="2" fontId="7" fillId="0" borderId="5" xfId="0" applyNumberFormat="1" applyFont="1" applyFill="1" applyBorder="1" applyAlignment="1">
      <alignment horizontal="right" wrapText="1"/>
    </xf>
    <xf numFmtId="2" fontId="21" fillId="2" borderId="3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 wrapText="1"/>
    </xf>
    <xf numFmtId="2" fontId="7" fillId="2" borderId="14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25" fillId="2" borderId="9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 wrapText="1"/>
    </xf>
    <xf numFmtId="2" fontId="25" fillId="2" borderId="3" xfId="0" applyNumberFormat="1" applyFont="1" applyFill="1" applyBorder="1" applyAlignment="1">
      <alignment horizontal="right"/>
    </xf>
    <xf numFmtId="2" fontId="25" fillId="2" borderId="3" xfId="3" applyNumberFormat="1" applyFont="1" applyFill="1" applyBorder="1" applyAlignment="1">
      <alignment horizontal="right"/>
    </xf>
    <xf numFmtId="2" fontId="25" fillId="2" borderId="3" xfId="3" applyNumberFormat="1" applyFont="1" applyFill="1" applyBorder="1" applyAlignment="1">
      <alignment horizontal="right" vertical="center"/>
    </xf>
    <xf numFmtId="2" fontId="7" fillId="2" borderId="9" xfId="0" applyNumberFormat="1" applyFont="1" applyFill="1" applyBorder="1" applyAlignment="1">
      <alignment horizontal="right"/>
    </xf>
    <xf numFmtId="2" fontId="21" fillId="2" borderId="8" xfId="0" applyNumberFormat="1" applyFont="1" applyFill="1" applyBorder="1" applyAlignment="1">
      <alignment horizontal="right"/>
    </xf>
    <xf numFmtId="2" fontId="21" fillId="2" borderId="17" xfId="0" applyNumberFormat="1" applyFont="1" applyFill="1" applyBorder="1" applyAlignment="1">
      <alignment horizontal="right"/>
    </xf>
    <xf numFmtId="2" fontId="7" fillId="2" borderId="8" xfId="0" applyNumberFormat="1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2" fontId="7" fillId="2" borderId="5" xfId="3" applyNumberFormat="1" applyFont="1" applyFill="1" applyBorder="1" applyAlignment="1">
      <alignment horizontal="right"/>
    </xf>
    <xf numFmtId="2" fontId="21" fillId="2" borderId="5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17" xfId="0" applyNumberFormat="1" applyFont="1" applyFill="1" applyBorder="1" applyAlignment="1">
      <alignment horizontal="right"/>
    </xf>
    <xf numFmtId="2" fontId="21" fillId="2" borderId="19" xfId="0" applyNumberFormat="1" applyFont="1" applyFill="1" applyBorder="1" applyAlignment="1">
      <alignment horizontal="right"/>
    </xf>
    <xf numFmtId="2" fontId="25" fillId="0" borderId="2" xfId="0" applyNumberFormat="1" applyFont="1" applyBorder="1" applyAlignment="1">
      <alignment horizontal="right"/>
    </xf>
    <xf numFmtId="2" fontId="25" fillId="0" borderId="3" xfId="0" applyNumberFormat="1" applyFont="1" applyBorder="1" applyAlignment="1">
      <alignment horizontal="right"/>
    </xf>
    <xf numFmtId="2" fontId="25" fillId="0" borderId="5" xfId="0" applyNumberFormat="1" applyFont="1" applyBorder="1" applyAlignment="1">
      <alignment horizontal="right"/>
    </xf>
    <xf numFmtId="2" fontId="25" fillId="0" borderId="8" xfId="0" applyNumberFormat="1" applyFont="1" applyBorder="1" applyAlignment="1">
      <alignment horizontal="right"/>
    </xf>
    <xf numFmtId="2" fontId="25" fillId="2" borderId="5" xfId="3" applyNumberFormat="1" applyFont="1" applyFill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7" fillId="2" borderId="19" xfId="3" applyNumberFormat="1" applyFont="1" applyFill="1" applyBorder="1" applyAlignment="1">
      <alignment horizontal="right"/>
    </xf>
    <xf numFmtId="2" fontId="7" fillId="2" borderId="0" xfId="3" applyNumberFormat="1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right"/>
    </xf>
    <xf numFmtId="164" fontId="7" fillId="2" borderId="21" xfId="0" applyNumberFormat="1" applyFont="1" applyFill="1" applyBorder="1" applyAlignment="1">
      <alignment horizontal="right" vertical="top" wrapText="1"/>
    </xf>
    <xf numFmtId="1" fontId="7" fillId="0" borderId="5" xfId="1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right" wrapText="1"/>
    </xf>
    <xf numFmtId="164" fontId="7" fillId="0" borderId="3" xfId="2" applyNumberFormat="1" applyFont="1" applyFill="1" applyBorder="1" applyAlignment="1">
      <alignment horizontal="right" wrapText="1"/>
    </xf>
    <xf numFmtId="165" fontId="7" fillId="0" borderId="3" xfId="1" applyNumberFormat="1" applyFont="1" applyFill="1" applyBorder="1" applyAlignment="1">
      <alignment horizontal="right"/>
    </xf>
    <xf numFmtId="164" fontId="5" fillId="0" borderId="3" xfId="2" applyNumberFormat="1" applyFont="1" applyFill="1" applyBorder="1" applyAlignment="1">
      <alignment horizontal="right" wrapText="1"/>
    </xf>
    <xf numFmtId="1" fontId="7" fillId="0" borderId="3" xfId="1" applyNumberFormat="1" applyFont="1" applyFill="1" applyBorder="1" applyAlignment="1">
      <alignment horizontal="right" wrapText="1"/>
    </xf>
    <xf numFmtId="164" fontId="7" fillId="0" borderId="3" xfId="1" applyNumberFormat="1" applyFont="1" applyFill="1" applyBorder="1" applyAlignment="1">
      <alignment horizontal="right" wrapText="1"/>
    </xf>
    <xf numFmtId="164" fontId="5" fillId="0" borderId="3" xfId="1" applyNumberFormat="1" applyFont="1" applyFill="1" applyBorder="1" applyAlignment="1">
      <alignment horizontal="right" wrapText="1"/>
    </xf>
    <xf numFmtId="164" fontId="7" fillId="0" borderId="9" xfId="2" applyNumberFormat="1" applyFont="1" applyFill="1" applyBorder="1" applyAlignment="1">
      <alignment horizontal="right" wrapText="1"/>
    </xf>
    <xf numFmtId="164" fontId="5" fillId="2" borderId="29" xfId="0" applyNumberFormat="1" applyFont="1" applyFill="1" applyBorder="1" applyAlignment="1">
      <alignment horizontal="right" wrapText="1"/>
    </xf>
    <xf numFmtId="164" fontId="5" fillId="0" borderId="21" xfId="1" applyNumberFormat="1" applyFont="1" applyFill="1" applyBorder="1" applyAlignment="1">
      <alignment horizontal="right" wrapText="1"/>
    </xf>
    <xf numFmtId="164" fontId="7" fillId="0" borderId="2" xfId="1" applyNumberFormat="1" applyFont="1" applyFill="1" applyBorder="1" applyAlignment="1">
      <alignment horizontal="right" wrapText="1"/>
    </xf>
    <xf numFmtId="165" fontId="5" fillId="0" borderId="3" xfId="1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9" xfId="1" applyNumberFormat="1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right" vertical="top" wrapText="1"/>
    </xf>
    <xf numFmtId="164" fontId="5" fillId="2" borderId="3" xfId="0" applyNumberFormat="1" applyFont="1" applyFill="1" applyBorder="1" applyAlignment="1">
      <alignment horizontal="right" wrapText="1"/>
    </xf>
    <xf numFmtId="165" fontId="5" fillId="2" borderId="15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7" fillId="2" borderId="9" xfId="0" applyNumberFormat="1" applyFont="1" applyFill="1" applyBorder="1" applyAlignment="1">
      <alignment horizontal="right"/>
    </xf>
    <xf numFmtId="1" fontId="10" fillId="2" borderId="3" xfId="0" applyNumberFormat="1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 wrapText="1"/>
    </xf>
    <xf numFmtId="164" fontId="5" fillId="2" borderId="17" xfId="0" applyNumberFormat="1" applyFont="1" applyFill="1" applyBorder="1" applyAlignment="1">
      <alignment horizontal="right" wrapText="1"/>
    </xf>
    <xf numFmtId="165" fontId="5" fillId="2" borderId="8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4" fontId="7" fillId="2" borderId="8" xfId="0" applyNumberFormat="1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4" fontId="7" fillId="2" borderId="17" xfId="0" applyNumberFormat="1" applyFont="1" applyFill="1" applyBorder="1" applyAlignment="1">
      <alignment horizontal="right" wrapText="1"/>
    </xf>
    <xf numFmtId="164" fontId="7" fillId="0" borderId="2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4" fontId="25" fillId="0" borderId="5" xfId="0" applyNumberFormat="1" applyFont="1" applyBorder="1" applyAlignment="1">
      <alignment horizontal="right"/>
    </xf>
    <xf numFmtId="4" fontId="25" fillId="0" borderId="8" xfId="0" applyNumberFormat="1" applyFont="1" applyBorder="1" applyAlignment="1">
      <alignment horizontal="right"/>
    </xf>
    <xf numFmtId="4" fontId="21" fillId="0" borderId="5" xfId="0" applyNumberFormat="1" applyFont="1" applyBorder="1" applyAlignment="1">
      <alignment horizontal="right"/>
    </xf>
    <xf numFmtId="2" fontId="5" fillId="0" borderId="5" xfId="0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/>
    </xf>
    <xf numFmtId="0" fontId="7" fillId="2" borderId="4" xfId="0" applyNumberFormat="1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right" vertical="top" wrapText="1"/>
    </xf>
    <xf numFmtId="1" fontId="7" fillId="2" borderId="5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25" fillId="0" borderId="5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right" wrapText="1"/>
    </xf>
    <xf numFmtId="0" fontId="30" fillId="0" borderId="31" xfId="0" applyFont="1" applyBorder="1" applyAlignment="1">
      <alignment horizontal="right" wrapText="1"/>
    </xf>
    <xf numFmtId="2" fontId="5" fillId="2" borderId="32" xfId="0" applyNumberFormat="1" applyFont="1" applyFill="1" applyBorder="1" applyAlignment="1">
      <alignment horizontal="right" wrapText="1"/>
    </xf>
  </cellXfs>
  <cellStyles count="4">
    <cellStyle name="40% - Accent3" xfId="1" builtinId="39"/>
    <cellStyle name="Accent3" xfId="2" builtinId="37"/>
    <cellStyle name="Excel Built-in Normal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0"/>
  <sheetViews>
    <sheetView tabSelected="1" view="pageBreakPreview" zoomScaleNormal="85" zoomScaleSheetLayoutView="100" workbookViewId="0">
      <selection activeCell="G3" sqref="G3"/>
    </sheetView>
  </sheetViews>
  <sheetFormatPr defaultRowHeight="18.75"/>
  <cols>
    <col min="1" max="1" width="5.28515625" style="1" customWidth="1"/>
    <col min="2" max="2" width="81" style="142" customWidth="1"/>
    <col min="3" max="3" width="17.5703125" style="189" customWidth="1"/>
    <col min="4" max="4" width="18.7109375" style="189" customWidth="1"/>
    <col min="5" max="5" width="17.5703125" style="283" customWidth="1"/>
    <col min="6" max="6" width="20.140625" style="325" customWidth="1"/>
    <col min="7" max="7" width="24.85546875" style="1" customWidth="1"/>
    <col min="8" max="8" width="37" style="1" customWidth="1"/>
    <col min="9" max="10" width="9.140625" style="1"/>
    <col min="11" max="11" width="10.28515625" style="1" customWidth="1"/>
    <col min="12" max="12" width="12.42578125" style="1" customWidth="1"/>
    <col min="13" max="16384" width="9.140625" style="1"/>
  </cols>
  <sheetData>
    <row r="1" spans="1:256" ht="63" customHeight="1" thickBot="1">
      <c r="A1" s="334" t="s">
        <v>197</v>
      </c>
      <c r="B1" s="334"/>
      <c r="C1" s="334"/>
      <c r="D1" s="334"/>
      <c r="E1" s="336" t="s">
        <v>231</v>
      </c>
      <c r="F1" s="337"/>
    </row>
    <row r="2" spans="1:256" ht="19.5" thickTop="1">
      <c r="A2" s="335"/>
      <c r="B2" s="335"/>
      <c r="C2" s="335"/>
      <c r="D2" s="335"/>
      <c r="E2" s="339"/>
      <c r="F2" s="338"/>
    </row>
    <row r="3" spans="1:256" s="5" customFormat="1" ht="61.5" customHeight="1">
      <c r="A3" s="4" t="s">
        <v>0</v>
      </c>
      <c r="B3" s="85" t="s">
        <v>1</v>
      </c>
      <c r="C3" s="85" t="s">
        <v>2</v>
      </c>
      <c r="D3" s="190" t="s">
        <v>3</v>
      </c>
      <c r="E3" s="190" t="s">
        <v>4</v>
      </c>
      <c r="F3" s="327" t="s">
        <v>5</v>
      </c>
    </row>
    <row r="4" spans="1:256" s="7" customFormat="1">
      <c r="A4" s="6">
        <v>1</v>
      </c>
      <c r="B4" s="86">
        <v>2</v>
      </c>
      <c r="C4" s="143">
        <v>3</v>
      </c>
      <c r="D4" s="86">
        <v>4</v>
      </c>
      <c r="E4" s="326">
        <v>5</v>
      </c>
      <c r="F4" s="328">
        <v>6</v>
      </c>
      <c r="H4" s="8"/>
      <c r="J4" s="8"/>
      <c r="K4" s="9"/>
      <c r="L4" s="9"/>
      <c r="N4" s="8"/>
      <c r="P4" s="8"/>
      <c r="Q4" s="9"/>
      <c r="R4" s="9"/>
      <c r="T4" s="8"/>
      <c r="V4" s="8"/>
      <c r="W4" s="9"/>
      <c r="X4" s="9"/>
      <c r="Z4" s="8"/>
      <c r="AB4" s="8"/>
      <c r="AC4" s="9"/>
      <c r="AD4" s="9"/>
      <c r="AF4" s="8"/>
      <c r="AH4" s="8"/>
      <c r="AI4" s="9"/>
      <c r="AJ4" s="9"/>
      <c r="AL4" s="8"/>
      <c r="AN4" s="8"/>
      <c r="AO4" s="9"/>
      <c r="AP4" s="9"/>
      <c r="AR4" s="8"/>
      <c r="AT4" s="8"/>
      <c r="AU4" s="9"/>
      <c r="AV4" s="9"/>
      <c r="AX4" s="8"/>
      <c r="AZ4" s="8"/>
      <c r="BA4" s="9"/>
      <c r="BB4" s="9"/>
      <c r="BD4" s="8"/>
      <c r="BF4" s="8"/>
      <c r="BG4" s="9"/>
      <c r="BH4" s="9"/>
      <c r="BJ4" s="8"/>
      <c r="BL4" s="8"/>
      <c r="BM4" s="9"/>
      <c r="BN4" s="9"/>
      <c r="BP4" s="8"/>
      <c r="BR4" s="8"/>
      <c r="BS4" s="9"/>
      <c r="BT4" s="9"/>
      <c r="BV4" s="8"/>
      <c r="BX4" s="8"/>
      <c r="BY4" s="9"/>
      <c r="BZ4" s="9"/>
      <c r="CB4" s="8"/>
      <c r="CD4" s="8"/>
      <c r="CE4" s="9"/>
      <c r="CF4" s="9"/>
      <c r="CH4" s="8"/>
      <c r="CJ4" s="8"/>
      <c r="CK4" s="9"/>
      <c r="CL4" s="9"/>
      <c r="CN4" s="8"/>
      <c r="CP4" s="8"/>
      <c r="CQ4" s="9"/>
      <c r="CR4" s="9"/>
      <c r="CT4" s="8"/>
      <c r="CV4" s="8"/>
      <c r="CW4" s="9"/>
      <c r="CX4" s="9"/>
      <c r="CZ4" s="8"/>
      <c r="DB4" s="8"/>
      <c r="DC4" s="9"/>
      <c r="DD4" s="9"/>
      <c r="DF4" s="8"/>
      <c r="DH4" s="8"/>
      <c r="DI4" s="9"/>
      <c r="DJ4" s="9"/>
      <c r="DL4" s="8"/>
      <c r="DN4" s="8"/>
      <c r="DO4" s="9"/>
      <c r="DP4" s="9"/>
      <c r="DR4" s="8"/>
      <c r="DT4" s="8"/>
      <c r="DU4" s="9"/>
      <c r="DV4" s="9"/>
      <c r="DX4" s="8"/>
      <c r="DZ4" s="8"/>
      <c r="EA4" s="9"/>
      <c r="EB4" s="9"/>
      <c r="ED4" s="8"/>
      <c r="EF4" s="8"/>
      <c r="EG4" s="9"/>
      <c r="EH4" s="9"/>
      <c r="EJ4" s="8"/>
      <c r="EL4" s="8"/>
      <c r="EM4" s="9"/>
      <c r="EN4" s="9"/>
      <c r="EP4" s="8"/>
      <c r="ER4" s="8"/>
      <c r="ES4" s="9"/>
      <c r="ET4" s="9"/>
      <c r="EV4" s="8"/>
      <c r="EX4" s="8"/>
      <c r="EY4" s="9"/>
      <c r="EZ4" s="9"/>
      <c r="FB4" s="8"/>
      <c r="FD4" s="8"/>
      <c r="FE4" s="9"/>
      <c r="FF4" s="9"/>
      <c r="FH4" s="8"/>
      <c r="FJ4" s="8"/>
      <c r="FK4" s="9"/>
      <c r="FL4" s="9"/>
      <c r="FN4" s="8"/>
      <c r="FP4" s="8"/>
      <c r="FQ4" s="9"/>
      <c r="FR4" s="9"/>
      <c r="FT4" s="8"/>
      <c r="FV4" s="8"/>
      <c r="FW4" s="9"/>
      <c r="FX4" s="9"/>
      <c r="FZ4" s="8"/>
      <c r="GB4" s="8"/>
      <c r="GC4" s="9"/>
      <c r="GD4" s="9"/>
      <c r="GF4" s="8"/>
      <c r="GH4" s="8"/>
      <c r="GI4" s="9"/>
      <c r="GJ4" s="9"/>
      <c r="GL4" s="8"/>
      <c r="GN4" s="8"/>
      <c r="GO4" s="9"/>
      <c r="GP4" s="9"/>
      <c r="GR4" s="8"/>
      <c r="GT4" s="8"/>
      <c r="GU4" s="9"/>
      <c r="GV4" s="9"/>
      <c r="GX4" s="8"/>
      <c r="GZ4" s="8"/>
      <c r="HA4" s="9"/>
      <c r="HB4" s="9"/>
      <c r="HD4" s="8"/>
      <c r="HF4" s="8"/>
      <c r="HG4" s="9"/>
      <c r="HH4" s="9"/>
      <c r="HJ4" s="8"/>
      <c r="HL4" s="8"/>
      <c r="HM4" s="9"/>
      <c r="HN4" s="9"/>
      <c r="HP4" s="8"/>
      <c r="HR4" s="8"/>
      <c r="HS4" s="9"/>
      <c r="HT4" s="9"/>
      <c r="HV4" s="8"/>
      <c r="HX4" s="8"/>
      <c r="HY4" s="9"/>
      <c r="HZ4" s="9"/>
      <c r="IB4" s="8"/>
      <c r="ID4" s="8"/>
      <c r="IE4" s="9"/>
      <c r="IF4" s="9"/>
      <c r="IH4" s="8"/>
      <c r="IJ4" s="8"/>
      <c r="IK4" s="9"/>
      <c r="IL4" s="9"/>
      <c r="IN4" s="8"/>
      <c r="IP4" s="8"/>
      <c r="IQ4" s="9"/>
      <c r="IR4" s="9"/>
      <c r="IT4" s="8"/>
      <c r="IV4" s="8"/>
    </row>
    <row r="5" spans="1:256" s="5" customFormat="1">
      <c r="A5" s="10"/>
      <c r="B5" s="87" t="s">
        <v>6</v>
      </c>
      <c r="C5" s="144"/>
      <c r="D5" s="191"/>
      <c r="E5" s="234"/>
      <c r="F5" s="284"/>
    </row>
    <row r="6" spans="1:256">
      <c r="A6" s="11"/>
      <c r="B6" s="88" t="s">
        <v>177</v>
      </c>
      <c r="C6" s="145"/>
      <c r="D6" s="192"/>
      <c r="E6" s="235"/>
      <c r="F6" s="285"/>
    </row>
    <row r="7" spans="1:256" s="13" customFormat="1" ht="36.75">
      <c r="A7" s="12">
        <v>1</v>
      </c>
      <c r="B7" s="89" t="s">
        <v>165</v>
      </c>
      <c r="C7" s="146" t="s">
        <v>16</v>
      </c>
      <c r="D7" s="193">
        <v>53</v>
      </c>
      <c r="E7" s="236"/>
      <c r="F7" s="286">
        <f t="shared" ref="F7:F27" si="0">E7*D7</f>
        <v>0</v>
      </c>
    </row>
    <row r="8" spans="1:256" s="13" customFormat="1">
      <c r="A8" s="12">
        <v>2</v>
      </c>
      <c r="B8" s="90" t="s">
        <v>151</v>
      </c>
      <c r="C8" s="147" t="s">
        <v>16</v>
      </c>
      <c r="D8" s="194">
        <v>17</v>
      </c>
      <c r="E8" s="237"/>
      <c r="F8" s="287">
        <f t="shared" si="0"/>
        <v>0</v>
      </c>
    </row>
    <row r="9" spans="1:256" s="13" customFormat="1" ht="36.75">
      <c r="A9" s="12">
        <v>3</v>
      </c>
      <c r="B9" s="90" t="s">
        <v>152</v>
      </c>
      <c r="C9" s="147" t="s">
        <v>16</v>
      </c>
      <c r="D9" s="194">
        <v>43</v>
      </c>
      <c r="E9" s="237"/>
      <c r="F9" s="287">
        <f t="shared" si="0"/>
        <v>0</v>
      </c>
    </row>
    <row r="10" spans="1:256" s="13" customFormat="1" ht="36.75">
      <c r="A10" s="12">
        <v>4</v>
      </c>
      <c r="B10" s="90" t="s">
        <v>164</v>
      </c>
      <c r="C10" s="147" t="s">
        <v>16</v>
      </c>
      <c r="D10" s="194">
        <v>65</v>
      </c>
      <c r="E10" s="237"/>
      <c r="F10" s="287">
        <f t="shared" si="0"/>
        <v>0</v>
      </c>
    </row>
    <row r="11" spans="1:256" s="13" customFormat="1">
      <c r="A11" s="12">
        <v>5</v>
      </c>
      <c r="B11" s="90" t="s">
        <v>166</v>
      </c>
      <c r="C11" s="147" t="s">
        <v>16</v>
      </c>
      <c r="D11" s="195">
        <v>109</v>
      </c>
      <c r="E11" s="237"/>
      <c r="F11" s="287">
        <f t="shared" si="0"/>
        <v>0</v>
      </c>
    </row>
    <row r="12" spans="1:256" s="14" customFormat="1">
      <c r="A12" s="12">
        <v>6</v>
      </c>
      <c r="B12" s="91" t="s">
        <v>60</v>
      </c>
      <c r="C12" s="147" t="s">
        <v>24</v>
      </c>
      <c r="D12" s="195">
        <v>1</v>
      </c>
      <c r="E12" s="238"/>
      <c r="F12" s="287">
        <f t="shared" si="0"/>
        <v>0</v>
      </c>
    </row>
    <row r="13" spans="1:256" s="14" customFormat="1">
      <c r="A13" s="12">
        <v>7</v>
      </c>
      <c r="B13" s="91" t="s">
        <v>54</v>
      </c>
      <c r="C13" s="147" t="s">
        <v>16</v>
      </c>
      <c r="D13" s="195">
        <v>27</v>
      </c>
      <c r="E13" s="238"/>
      <c r="F13" s="287">
        <f t="shared" si="0"/>
        <v>0</v>
      </c>
    </row>
    <row r="14" spans="1:256" s="13" customFormat="1" ht="36.75">
      <c r="A14" s="12">
        <v>8</v>
      </c>
      <c r="B14" s="90" t="s">
        <v>56</v>
      </c>
      <c r="C14" s="147" t="s">
        <v>16</v>
      </c>
      <c r="D14" s="194">
        <v>104</v>
      </c>
      <c r="E14" s="237"/>
      <c r="F14" s="287">
        <f t="shared" si="0"/>
        <v>0</v>
      </c>
    </row>
    <row r="15" spans="1:256" s="13" customFormat="1" ht="36.75">
      <c r="A15" s="12">
        <v>9</v>
      </c>
      <c r="B15" s="90" t="s">
        <v>57</v>
      </c>
      <c r="C15" s="147" t="s">
        <v>16</v>
      </c>
      <c r="D15" s="194">
        <v>27</v>
      </c>
      <c r="E15" s="237"/>
      <c r="F15" s="287">
        <f t="shared" si="0"/>
        <v>0</v>
      </c>
    </row>
    <row r="16" spans="1:256" s="13" customFormat="1" ht="36.75">
      <c r="A16" s="12">
        <v>10</v>
      </c>
      <c r="B16" s="90" t="s">
        <v>167</v>
      </c>
      <c r="C16" s="147" t="s">
        <v>16</v>
      </c>
      <c r="D16" s="194">
        <v>104</v>
      </c>
      <c r="E16" s="237"/>
      <c r="F16" s="287">
        <f t="shared" si="0"/>
        <v>0</v>
      </c>
    </row>
    <row r="17" spans="1:6" s="13" customFormat="1" ht="36.75">
      <c r="A17" s="12">
        <v>11</v>
      </c>
      <c r="B17" s="90" t="s">
        <v>168</v>
      </c>
      <c r="C17" s="147" t="s">
        <v>24</v>
      </c>
      <c r="D17" s="194">
        <v>4</v>
      </c>
      <c r="E17" s="237"/>
      <c r="F17" s="287">
        <f t="shared" si="0"/>
        <v>0</v>
      </c>
    </row>
    <row r="18" spans="1:6" s="13" customFormat="1">
      <c r="A18" s="12">
        <v>12</v>
      </c>
      <c r="B18" s="90" t="s">
        <v>59</v>
      </c>
      <c r="C18" s="147" t="s">
        <v>58</v>
      </c>
      <c r="D18" s="194">
        <v>5.9</v>
      </c>
      <c r="E18" s="237"/>
      <c r="F18" s="287">
        <f t="shared" si="0"/>
        <v>0</v>
      </c>
    </row>
    <row r="19" spans="1:6" s="13" customFormat="1">
      <c r="A19" s="12">
        <v>13</v>
      </c>
      <c r="B19" s="90" t="s">
        <v>174</v>
      </c>
      <c r="C19" s="147" t="s">
        <v>58</v>
      </c>
      <c r="D19" s="194">
        <v>12</v>
      </c>
      <c r="E19" s="237"/>
      <c r="F19" s="287">
        <f t="shared" si="0"/>
        <v>0</v>
      </c>
    </row>
    <row r="20" spans="1:6" s="14" customFormat="1" ht="36.75">
      <c r="A20" s="12">
        <v>14</v>
      </c>
      <c r="B20" s="91" t="s">
        <v>55</v>
      </c>
      <c r="C20" s="147" t="s">
        <v>58</v>
      </c>
      <c r="D20" s="195">
        <v>8.16</v>
      </c>
      <c r="E20" s="238"/>
      <c r="F20" s="287">
        <f t="shared" si="0"/>
        <v>0</v>
      </c>
    </row>
    <row r="21" spans="1:6" s="15" customFormat="1">
      <c r="A21" s="12">
        <v>15</v>
      </c>
      <c r="B21" s="92" t="s">
        <v>171</v>
      </c>
      <c r="C21" s="148" t="s">
        <v>12</v>
      </c>
      <c r="D21" s="196">
        <v>3.3</v>
      </c>
      <c r="E21" s="239"/>
      <c r="F21" s="288">
        <f>D21*E21</f>
        <v>0</v>
      </c>
    </row>
    <row r="22" spans="1:6" s="15" customFormat="1">
      <c r="A22" s="12">
        <v>16</v>
      </c>
      <c r="B22" s="92" t="s">
        <v>170</v>
      </c>
      <c r="C22" s="148" t="s">
        <v>13</v>
      </c>
      <c r="D22" s="196">
        <v>33</v>
      </c>
      <c r="E22" s="239"/>
      <c r="F22" s="288">
        <f>D22*E22</f>
        <v>0</v>
      </c>
    </row>
    <row r="23" spans="1:6" s="15" customFormat="1">
      <c r="A23" s="12">
        <v>17</v>
      </c>
      <c r="B23" s="92" t="s">
        <v>169</v>
      </c>
      <c r="C23" s="148" t="s">
        <v>12</v>
      </c>
      <c r="D23" s="196">
        <v>6.6</v>
      </c>
      <c r="E23" s="239"/>
      <c r="F23" s="288">
        <f>D23*E23</f>
        <v>0</v>
      </c>
    </row>
    <row r="24" spans="1:6" s="16" customFormat="1" ht="18">
      <c r="A24" s="12">
        <v>18</v>
      </c>
      <c r="B24" s="91" t="s">
        <v>131</v>
      </c>
      <c r="C24" s="147" t="s">
        <v>24</v>
      </c>
      <c r="D24" s="197">
        <v>1</v>
      </c>
      <c r="E24" s="237"/>
      <c r="F24" s="287">
        <f t="shared" si="0"/>
        <v>0</v>
      </c>
    </row>
    <row r="25" spans="1:6" s="16" customFormat="1" ht="18">
      <c r="A25" s="12">
        <v>19</v>
      </c>
      <c r="B25" s="91" t="s">
        <v>172</v>
      </c>
      <c r="C25" s="147" t="s">
        <v>24</v>
      </c>
      <c r="D25" s="197">
        <v>4</v>
      </c>
      <c r="E25" s="238"/>
      <c r="F25" s="287">
        <f t="shared" si="0"/>
        <v>0</v>
      </c>
    </row>
    <row r="26" spans="1:6" s="16" customFormat="1" ht="18">
      <c r="A26" s="12">
        <v>20</v>
      </c>
      <c r="B26" s="91" t="s">
        <v>158</v>
      </c>
      <c r="C26" s="147" t="s">
        <v>24</v>
      </c>
      <c r="D26" s="197">
        <v>1</v>
      </c>
      <c r="E26" s="238"/>
      <c r="F26" s="287">
        <f t="shared" si="0"/>
        <v>0</v>
      </c>
    </row>
    <row r="27" spans="1:6" s="16" customFormat="1" ht="36">
      <c r="A27" s="12">
        <v>21</v>
      </c>
      <c r="B27" s="91" t="s">
        <v>173</v>
      </c>
      <c r="C27" s="147" t="s">
        <v>24</v>
      </c>
      <c r="D27" s="197">
        <v>1</v>
      </c>
      <c r="E27" s="238"/>
      <c r="F27" s="287">
        <f t="shared" si="0"/>
        <v>0</v>
      </c>
    </row>
    <row r="28" spans="1:6" s="16" customFormat="1" ht="18">
      <c r="A28" s="17"/>
      <c r="B28" s="91"/>
      <c r="C28" s="149" t="s">
        <v>8</v>
      </c>
      <c r="D28" s="195"/>
      <c r="E28" s="238"/>
      <c r="F28" s="289">
        <f>SUM(F7:F27)</f>
        <v>0</v>
      </c>
    </row>
    <row r="29" spans="1:6" s="19" customFormat="1">
      <c r="A29" s="18"/>
      <c r="B29" s="93" t="s">
        <v>10</v>
      </c>
      <c r="C29" s="150"/>
      <c r="D29" s="198"/>
      <c r="E29" s="240"/>
      <c r="F29" s="290"/>
    </row>
    <row r="30" spans="1:6" s="19" customFormat="1" ht="36.75">
      <c r="A30" s="20">
        <v>1</v>
      </c>
      <c r="B30" s="94" t="s">
        <v>194</v>
      </c>
      <c r="C30" s="149" t="s">
        <v>9</v>
      </c>
      <c r="D30" s="199">
        <v>240</v>
      </c>
      <c r="E30" s="241"/>
      <c r="F30" s="291">
        <f t="shared" ref="F30:F37" si="1">E30*D30</f>
        <v>0</v>
      </c>
    </row>
    <row r="31" spans="1:6" s="19" customFormat="1" ht="54.75">
      <c r="A31" s="20">
        <v>2</v>
      </c>
      <c r="B31" s="94" t="s">
        <v>182</v>
      </c>
      <c r="C31" s="149" t="s">
        <v>9</v>
      </c>
      <c r="D31" s="199">
        <v>260</v>
      </c>
      <c r="E31" s="241"/>
      <c r="F31" s="291">
        <f t="shared" si="1"/>
        <v>0</v>
      </c>
    </row>
    <row r="32" spans="1:6" s="19" customFormat="1" ht="36.75">
      <c r="A32" s="20">
        <v>3</v>
      </c>
      <c r="B32" s="94" t="s">
        <v>181</v>
      </c>
      <c r="C32" s="149" t="s">
        <v>9</v>
      </c>
      <c r="D32" s="199">
        <v>63</v>
      </c>
      <c r="E32" s="241"/>
      <c r="F32" s="291">
        <f t="shared" si="1"/>
        <v>0</v>
      </c>
    </row>
    <row r="33" spans="1:6" s="19" customFormat="1" ht="54.75">
      <c r="A33" s="20">
        <v>4</v>
      </c>
      <c r="B33" s="94" t="s">
        <v>183</v>
      </c>
      <c r="C33" s="149" t="s">
        <v>9</v>
      </c>
      <c r="D33" s="199">
        <v>66</v>
      </c>
      <c r="E33" s="241"/>
      <c r="F33" s="291">
        <f t="shared" si="1"/>
        <v>0</v>
      </c>
    </row>
    <row r="34" spans="1:6" s="13" customFormat="1">
      <c r="A34" s="20">
        <v>5</v>
      </c>
      <c r="B34" s="90" t="s">
        <v>25</v>
      </c>
      <c r="C34" s="147" t="s">
        <v>9</v>
      </c>
      <c r="D34" s="194">
        <v>2</v>
      </c>
      <c r="E34" s="237"/>
      <c r="F34" s="287">
        <f t="shared" ref="F34:F35" si="2">E34*D34</f>
        <v>0</v>
      </c>
    </row>
    <row r="35" spans="1:6" s="13" customFormat="1">
      <c r="A35" s="20">
        <v>6</v>
      </c>
      <c r="B35" s="90" t="s">
        <v>175</v>
      </c>
      <c r="C35" s="147" t="s">
        <v>9</v>
      </c>
      <c r="D35" s="194">
        <v>2</v>
      </c>
      <c r="E35" s="237"/>
      <c r="F35" s="287">
        <f t="shared" si="2"/>
        <v>0</v>
      </c>
    </row>
    <row r="36" spans="1:6" s="22" customFormat="1">
      <c r="A36" s="21"/>
      <c r="B36" s="90"/>
      <c r="C36" s="151" t="s">
        <v>8</v>
      </c>
      <c r="D36" s="194"/>
      <c r="E36" s="237"/>
      <c r="F36" s="292">
        <f>SUM(F30:F35)</f>
        <v>0</v>
      </c>
    </row>
    <row r="37" spans="1:6" s="22" customFormat="1">
      <c r="A37" s="21">
        <v>1</v>
      </c>
      <c r="B37" s="90" t="s">
        <v>150</v>
      </c>
      <c r="C37" s="147" t="s">
        <v>9</v>
      </c>
      <c r="D37" s="194">
        <v>3</v>
      </c>
      <c r="E37" s="237"/>
      <c r="F37" s="289">
        <f t="shared" si="1"/>
        <v>0</v>
      </c>
    </row>
    <row r="38" spans="1:6" s="22" customFormat="1" ht="19.5" thickBot="1">
      <c r="A38" s="23"/>
      <c r="B38" s="95"/>
      <c r="C38" s="152"/>
      <c r="D38" s="200"/>
      <c r="E38" s="242"/>
      <c r="F38" s="293"/>
    </row>
    <row r="39" spans="1:6" s="15" customFormat="1">
      <c r="A39" s="24"/>
      <c r="B39" s="96" t="s">
        <v>6</v>
      </c>
      <c r="C39" s="153" t="s">
        <v>8</v>
      </c>
      <c r="D39" s="201"/>
      <c r="E39" s="243"/>
      <c r="F39" s="294">
        <f>F37+F36+F28</f>
        <v>0</v>
      </c>
    </row>
    <row r="40" spans="1:6" s="15" customFormat="1">
      <c r="A40" s="25"/>
      <c r="B40" s="87" t="s">
        <v>186</v>
      </c>
      <c r="C40" s="154"/>
      <c r="D40" s="202"/>
      <c r="E40" s="244"/>
      <c r="F40" s="295"/>
    </row>
    <row r="41" spans="1:6" s="15" customFormat="1">
      <c r="A41" s="12"/>
      <c r="B41" s="97" t="s">
        <v>159</v>
      </c>
      <c r="C41" s="155"/>
      <c r="D41" s="203"/>
      <c r="E41" s="245"/>
      <c r="F41" s="296"/>
    </row>
    <row r="42" spans="1:6" s="15" customFormat="1">
      <c r="A42" s="26">
        <v>1</v>
      </c>
      <c r="B42" s="92" t="s">
        <v>187</v>
      </c>
      <c r="C42" s="148" t="s">
        <v>12</v>
      </c>
      <c r="D42" s="196">
        <v>222</v>
      </c>
      <c r="E42" s="239"/>
      <c r="F42" s="288">
        <f>D42*E42</f>
        <v>0</v>
      </c>
    </row>
    <row r="43" spans="1:6" s="15" customFormat="1">
      <c r="A43" s="26">
        <v>2</v>
      </c>
      <c r="B43" s="92" t="s">
        <v>163</v>
      </c>
      <c r="C43" s="148" t="s">
        <v>13</v>
      </c>
      <c r="D43" s="196">
        <v>2222</v>
      </c>
      <c r="E43" s="246"/>
      <c r="F43" s="288">
        <f>D43*E43</f>
        <v>0</v>
      </c>
    </row>
    <row r="44" spans="1:6" s="15" customFormat="1" ht="36.75">
      <c r="A44" s="26">
        <v>3</v>
      </c>
      <c r="B44" s="94" t="s">
        <v>203</v>
      </c>
      <c r="C44" s="148" t="s">
        <v>12</v>
      </c>
      <c r="D44" s="196">
        <v>667</v>
      </c>
      <c r="E44" s="246"/>
      <c r="F44" s="288">
        <f>D44*E44</f>
        <v>0</v>
      </c>
    </row>
    <row r="45" spans="1:6" s="15" customFormat="1">
      <c r="A45" s="26">
        <v>4</v>
      </c>
      <c r="B45" s="92" t="s">
        <v>188</v>
      </c>
      <c r="C45" s="148" t="s">
        <v>12</v>
      </c>
      <c r="D45" s="196">
        <v>667</v>
      </c>
      <c r="E45" s="239"/>
      <c r="F45" s="288">
        <f>D45*E45</f>
        <v>0</v>
      </c>
    </row>
    <row r="46" spans="1:6" s="15" customFormat="1">
      <c r="A46" s="26">
        <v>5</v>
      </c>
      <c r="B46" s="92" t="s">
        <v>162</v>
      </c>
      <c r="C46" s="148" t="s">
        <v>12</v>
      </c>
      <c r="D46" s="196">
        <v>667</v>
      </c>
      <c r="E46" s="239"/>
      <c r="F46" s="288">
        <f>D46*E46</f>
        <v>0</v>
      </c>
    </row>
    <row r="47" spans="1:6" s="15" customFormat="1">
      <c r="A47" s="12"/>
      <c r="B47" s="92"/>
      <c r="C47" s="149" t="s">
        <v>8</v>
      </c>
      <c r="D47" s="196"/>
      <c r="E47" s="239"/>
      <c r="F47" s="297">
        <f>SUM(F42:F46)</f>
        <v>0</v>
      </c>
    </row>
    <row r="48" spans="1:6" s="15" customFormat="1">
      <c r="A48" s="12"/>
      <c r="B48" s="98" t="s">
        <v>185</v>
      </c>
      <c r="C48" s="148"/>
      <c r="D48" s="196"/>
      <c r="E48" s="239"/>
      <c r="F48" s="288"/>
    </row>
    <row r="49" spans="1:6" s="15" customFormat="1">
      <c r="A49" s="27">
        <v>1</v>
      </c>
      <c r="B49" s="99" t="s">
        <v>189</v>
      </c>
      <c r="C49" s="156" t="s">
        <v>12</v>
      </c>
      <c r="D49" s="204">
        <v>1007</v>
      </c>
      <c r="E49" s="247"/>
      <c r="F49" s="298">
        <f t="shared" ref="F49:F51" si="3">D49*E49</f>
        <v>0</v>
      </c>
    </row>
    <row r="50" spans="1:6" s="13" customFormat="1">
      <c r="A50" s="27">
        <v>2</v>
      </c>
      <c r="B50" s="100" t="s">
        <v>184</v>
      </c>
      <c r="C50" s="156" t="s">
        <v>15</v>
      </c>
      <c r="D50" s="204">
        <v>1111</v>
      </c>
      <c r="E50" s="247"/>
      <c r="F50" s="298">
        <f t="shared" si="3"/>
        <v>0</v>
      </c>
    </row>
    <row r="51" spans="1:6" s="13" customFormat="1">
      <c r="A51" s="27">
        <v>3</v>
      </c>
      <c r="B51" s="100" t="s">
        <v>190</v>
      </c>
      <c r="C51" s="156" t="s">
        <v>12</v>
      </c>
      <c r="D51" s="204">
        <v>9.8000000000000007</v>
      </c>
      <c r="E51" s="247"/>
      <c r="F51" s="298">
        <f t="shared" si="3"/>
        <v>0</v>
      </c>
    </row>
    <row r="52" spans="1:6" s="28" customFormat="1" ht="36.75">
      <c r="A52" s="27">
        <v>4</v>
      </c>
      <c r="B52" s="330" t="s">
        <v>204</v>
      </c>
      <c r="C52" s="157" t="s">
        <v>12</v>
      </c>
      <c r="D52" s="204">
        <v>1007</v>
      </c>
      <c r="E52" s="247"/>
      <c r="F52" s="298">
        <f>D52*E52</f>
        <v>0</v>
      </c>
    </row>
    <row r="53" spans="1:6" s="15" customFormat="1" ht="36.75">
      <c r="A53" s="27">
        <v>5</v>
      </c>
      <c r="B53" s="329" t="s">
        <v>191</v>
      </c>
      <c r="C53" s="156" t="s">
        <v>12</v>
      </c>
      <c r="D53" s="204">
        <v>911</v>
      </c>
      <c r="E53" s="247"/>
      <c r="F53" s="298">
        <f t="shared" ref="F53:F54" si="4">D53*E53</f>
        <v>0</v>
      </c>
    </row>
    <row r="54" spans="1:6" s="15" customFormat="1" ht="36.75">
      <c r="A54" s="27">
        <v>6</v>
      </c>
      <c r="B54" s="329" t="s">
        <v>202</v>
      </c>
      <c r="C54" s="156" t="s">
        <v>12</v>
      </c>
      <c r="D54" s="205">
        <v>64</v>
      </c>
      <c r="E54" s="247"/>
      <c r="F54" s="298">
        <f t="shared" si="4"/>
        <v>0</v>
      </c>
    </row>
    <row r="55" spans="1:6" s="15" customFormat="1">
      <c r="A55" s="12"/>
      <c r="B55" s="92"/>
      <c r="C55" s="149" t="s">
        <v>8</v>
      </c>
      <c r="D55" s="196"/>
      <c r="E55" s="239"/>
      <c r="F55" s="297">
        <f>SUM(F47:F54)</f>
        <v>0</v>
      </c>
    </row>
    <row r="56" spans="1:6" s="15" customFormat="1" ht="19.5" thickBot="1">
      <c r="A56" s="12"/>
      <c r="B56" s="101"/>
      <c r="C56" s="158"/>
      <c r="D56" s="206"/>
      <c r="E56" s="248"/>
      <c r="F56" s="299"/>
    </row>
    <row r="57" spans="1:6" s="15" customFormat="1" ht="19.5" thickBot="1">
      <c r="A57" s="29"/>
      <c r="B57" s="102" t="s">
        <v>11</v>
      </c>
      <c r="C57" s="159" t="s">
        <v>8</v>
      </c>
      <c r="D57" s="207"/>
      <c r="E57" s="249"/>
      <c r="F57" s="55">
        <f>F47+F55</f>
        <v>0</v>
      </c>
    </row>
    <row r="58" spans="1:6" s="15" customFormat="1">
      <c r="A58" s="20"/>
      <c r="B58" s="103"/>
      <c r="C58" s="160"/>
      <c r="D58" s="208"/>
      <c r="E58" s="250"/>
      <c r="F58" s="300"/>
    </row>
    <row r="59" spans="1:6" s="15" customFormat="1">
      <c r="A59" s="10"/>
      <c r="B59" s="87" t="s">
        <v>176</v>
      </c>
      <c r="C59" s="144"/>
      <c r="D59" s="191"/>
      <c r="E59" s="234"/>
      <c r="F59" s="284"/>
    </row>
    <row r="60" spans="1:6" s="15" customFormat="1">
      <c r="A60" s="30"/>
      <c r="B60" s="104" t="s">
        <v>177</v>
      </c>
      <c r="C60" s="161"/>
      <c r="D60" s="209"/>
      <c r="E60" s="251"/>
      <c r="F60" s="301"/>
    </row>
    <row r="61" spans="1:6" s="15" customFormat="1">
      <c r="A61" s="31">
        <v>1</v>
      </c>
      <c r="B61" s="105" t="s">
        <v>47</v>
      </c>
      <c r="C61" s="162" t="s">
        <v>12</v>
      </c>
      <c r="D61" s="210">
        <v>27</v>
      </c>
      <c r="E61" s="252"/>
      <c r="F61" s="210">
        <f t="shared" ref="F61:F66" si="5">D61*E61</f>
        <v>0</v>
      </c>
    </row>
    <row r="62" spans="1:6" s="15" customFormat="1">
      <c r="A62" s="31">
        <v>2</v>
      </c>
      <c r="B62" s="105" t="s">
        <v>48</v>
      </c>
      <c r="C62" s="162" t="s">
        <v>12</v>
      </c>
      <c r="D62" s="210">
        <v>22</v>
      </c>
      <c r="E62" s="252"/>
      <c r="F62" s="210">
        <f t="shared" si="5"/>
        <v>0</v>
      </c>
    </row>
    <row r="63" spans="1:6" s="15" customFormat="1">
      <c r="A63" s="31">
        <v>3</v>
      </c>
      <c r="B63" s="105" t="s">
        <v>49</v>
      </c>
      <c r="C63" s="162" t="s">
        <v>12</v>
      </c>
      <c r="D63" s="210">
        <v>8.8000000000000007</v>
      </c>
      <c r="E63" s="252"/>
      <c r="F63" s="210">
        <f t="shared" si="5"/>
        <v>0</v>
      </c>
    </row>
    <row r="64" spans="1:6" s="15" customFormat="1">
      <c r="A64" s="31">
        <v>4</v>
      </c>
      <c r="B64" s="105" t="s">
        <v>50</v>
      </c>
      <c r="C64" s="162" t="s">
        <v>51</v>
      </c>
      <c r="D64" s="210">
        <v>370</v>
      </c>
      <c r="E64" s="252"/>
      <c r="F64" s="210">
        <f t="shared" si="5"/>
        <v>0</v>
      </c>
    </row>
    <row r="65" spans="1:6" s="15" customFormat="1">
      <c r="A65" s="31">
        <v>5</v>
      </c>
      <c r="B65" s="105" t="s">
        <v>52</v>
      </c>
      <c r="C65" s="162" t="s">
        <v>51</v>
      </c>
      <c r="D65" s="210">
        <v>2018.2</v>
      </c>
      <c r="E65" s="252"/>
      <c r="F65" s="210">
        <f t="shared" si="5"/>
        <v>0</v>
      </c>
    </row>
    <row r="66" spans="1:6" s="15" customFormat="1">
      <c r="A66" s="31">
        <v>6</v>
      </c>
      <c r="B66" s="105" t="s">
        <v>53</v>
      </c>
      <c r="C66" s="162" t="s">
        <v>13</v>
      </c>
      <c r="D66" s="210">
        <v>5.3</v>
      </c>
      <c r="E66" s="252"/>
      <c r="F66" s="210">
        <f t="shared" si="5"/>
        <v>0</v>
      </c>
    </row>
    <row r="67" spans="1:6" s="15" customFormat="1">
      <c r="A67" s="20"/>
      <c r="B67" s="106"/>
      <c r="C67" s="163"/>
      <c r="D67" s="211"/>
      <c r="E67" s="253"/>
      <c r="F67" s="302"/>
    </row>
    <row r="68" spans="1:6" s="15" customFormat="1">
      <c r="A68" s="20"/>
      <c r="B68" s="106" t="s">
        <v>178</v>
      </c>
      <c r="C68" s="163"/>
      <c r="D68" s="211"/>
      <c r="E68" s="253"/>
      <c r="F68" s="302"/>
    </row>
    <row r="69" spans="1:6" s="15" customFormat="1">
      <c r="A69" s="20"/>
      <c r="B69" s="106"/>
      <c r="C69" s="163"/>
      <c r="D69" s="211"/>
      <c r="E69" s="253"/>
      <c r="F69" s="302"/>
    </row>
    <row r="70" spans="1:6" s="15" customFormat="1">
      <c r="A70" s="31">
        <v>1</v>
      </c>
      <c r="B70" s="105" t="s">
        <v>47</v>
      </c>
      <c r="C70" s="162" t="s">
        <v>12</v>
      </c>
      <c r="D70" s="210">
        <v>45.2</v>
      </c>
      <c r="E70" s="252"/>
      <c r="F70" s="210">
        <f>D70*E70</f>
        <v>0</v>
      </c>
    </row>
    <row r="71" spans="1:6" s="15" customFormat="1">
      <c r="A71" s="31">
        <v>2</v>
      </c>
      <c r="B71" s="105" t="s">
        <v>49</v>
      </c>
      <c r="C71" s="162" t="s">
        <v>12</v>
      </c>
      <c r="D71" s="210">
        <v>45.2</v>
      </c>
      <c r="E71" s="252"/>
      <c r="F71" s="210">
        <f>D71*E71</f>
        <v>0</v>
      </c>
    </row>
    <row r="72" spans="1:6" s="15" customFormat="1">
      <c r="A72" s="31">
        <v>3</v>
      </c>
      <c r="B72" s="105" t="s">
        <v>52</v>
      </c>
      <c r="C72" s="162" t="s">
        <v>51</v>
      </c>
      <c r="D72" s="210">
        <v>262</v>
      </c>
      <c r="E72" s="252"/>
      <c r="F72" s="210">
        <f>D72*E72</f>
        <v>0</v>
      </c>
    </row>
    <row r="73" spans="1:6" s="15" customFormat="1">
      <c r="A73" s="31">
        <v>4</v>
      </c>
      <c r="B73" s="105" t="s">
        <v>179</v>
      </c>
      <c r="C73" s="162" t="s">
        <v>9</v>
      </c>
      <c r="D73" s="210">
        <v>50</v>
      </c>
      <c r="E73" s="252"/>
      <c r="F73" s="210">
        <f>D73*E73</f>
        <v>0</v>
      </c>
    </row>
    <row r="74" spans="1:6" s="15" customFormat="1">
      <c r="A74" s="31">
        <v>5</v>
      </c>
      <c r="B74" s="105" t="s">
        <v>180</v>
      </c>
      <c r="C74" s="162" t="s">
        <v>9</v>
      </c>
      <c r="D74" s="210">
        <v>100</v>
      </c>
      <c r="E74" s="252"/>
      <c r="F74" s="210">
        <f>D74*E74</f>
        <v>0</v>
      </c>
    </row>
    <row r="75" spans="1:6" s="15" customFormat="1" ht="19.5" thickBot="1">
      <c r="A75" s="32"/>
      <c r="B75" s="107"/>
      <c r="C75" s="164"/>
      <c r="D75" s="212"/>
      <c r="E75" s="254"/>
      <c r="F75" s="212"/>
    </row>
    <row r="76" spans="1:6" ht="19.5" thickBot="1">
      <c r="A76" s="33"/>
      <c r="B76" s="34" t="s">
        <v>176</v>
      </c>
      <c r="C76" s="159" t="s">
        <v>8</v>
      </c>
      <c r="D76" s="213"/>
      <c r="E76" s="255"/>
      <c r="F76" s="303">
        <f>SUM(F61:F75)</f>
        <v>0</v>
      </c>
    </row>
    <row r="77" spans="1:6">
      <c r="A77" s="35"/>
      <c r="B77" s="108"/>
      <c r="C77" s="165"/>
      <c r="D77" s="214"/>
      <c r="E77" s="256"/>
      <c r="F77" s="304"/>
    </row>
    <row r="78" spans="1:6">
      <c r="A78" s="20"/>
      <c r="B78" s="109"/>
      <c r="C78" s="166"/>
      <c r="D78" s="166"/>
      <c r="E78" s="257"/>
      <c r="F78" s="305"/>
    </row>
    <row r="79" spans="1:6">
      <c r="A79" s="10"/>
      <c r="B79" s="87" t="s">
        <v>14</v>
      </c>
      <c r="C79" s="144"/>
      <c r="D79" s="191"/>
      <c r="E79" s="234"/>
      <c r="F79" s="284"/>
    </row>
    <row r="80" spans="1:6">
      <c r="A80" s="21"/>
      <c r="B80" s="110"/>
      <c r="C80" s="167"/>
      <c r="D80" s="215"/>
      <c r="E80" s="2"/>
      <c r="F80" s="3"/>
    </row>
    <row r="81" spans="1:6">
      <c r="A81" s="21"/>
      <c r="B81" s="111" t="s">
        <v>132</v>
      </c>
      <c r="C81" s="168"/>
      <c r="D81" s="86"/>
      <c r="E81" s="258"/>
      <c r="F81" s="306"/>
    </row>
    <row r="82" spans="1:6">
      <c r="A82" s="20"/>
      <c r="B82" s="112"/>
      <c r="C82" s="116"/>
      <c r="D82" s="116"/>
      <c r="E82" s="259"/>
      <c r="F82" s="307"/>
    </row>
    <row r="83" spans="1:6" ht="36.75">
      <c r="A83" s="20">
        <v>1</v>
      </c>
      <c r="B83" s="113" t="s">
        <v>133</v>
      </c>
      <c r="C83" s="169" t="s">
        <v>15</v>
      </c>
      <c r="D83" s="169">
        <v>123</v>
      </c>
      <c r="E83" s="260"/>
      <c r="F83" s="308">
        <f t="shared" ref="F83:F94" si="6">E83*D83</f>
        <v>0</v>
      </c>
    </row>
    <row r="84" spans="1:6" ht="54.75">
      <c r="A84" s="20">
        <v>2</v>
      </c>
      <c r="B84" s="113" t="s">
        <v>134</v>
      </c>
      <c r="C84" s="169" t="s">
        <v>12</v>
      </c>
      <c r="D84" s="169">
        <v>90</v>
      </c>
      <c r="E84" s="260"/>
      <c r="F84" s="308">
        <f t="shared" si="6"/>
        <v>0</v>
      </c>
    </row>
    <row r="85" spans="1:6" ht="54.75">
      <c r="A85" s="20">
        <v>3</v>
      </c>
      <c r="B85" s="37" t="s">
        <v>135</v>
      </c>
      <c r="C85" s="38" t="s">
        <v>12</v>
      </c>
      <c r="D85" s="39">
        <v>36</v>
      </c>
      <c r="E85" s="83"/>
      <c r="F85" s="40">
        <f t="shared" ref="F85" si="7">(D85*E85)</f>
        <v>0</v>
      </c>
    </row>
    <row r="86" spans="1:6" ht="36.75">
      <c r="A86" s="20">
        <v>4</v>
      </c>
      <c r="B86" s="113" t="s">
        <v>136</v>
      </c>
      <c r="C86" s="169" t="s">
        <v>12</v>
      </c>
      <c r="D86" s="169">
        <v>54</v>
      </c>
      <c r="E86" s="84"/>
      <c r="F86" s="308">
        <f t="shared" si="6"/>
        <v>0</v>
      </c>
    </row>
    <row r="87" spans="1:6" ht="54.75">
      <c r="A87" s="20">
        <v>5</v>
      </c>
      <c r="B87" s="113" t="s">
        <v>137</v>
      </c>
      <c r="C87" s="169" t="s">
        <v>16</v>
      </c>
      <c r="D87" s="169">
        <v>357</v>
      </c>
      <c r="E87" s="260"/>
      <c r="F87" s="308">
        <f t="shared" si="6"/>
        <v>0</v>
      </c>
    </row>
    <row r="88" spans="1:6" ht="36.75">
      <c r="A88" s="20"/>
      <c r="B88" s="41" t="s">
        <v>138</v>
      </c>
      <c r="C88" s="169"/>
      <c r="D88" s="169"/>
      <c r="E88" s="260"/>
      <c r="F88" s="308"/>
    </row>
    <row r="89" spans="1:6">
      <c r="B89" s="42" t="s">
        <v>141</v>
      </c>
      <c r="C89" s="169"/>
      <c r="D89" s="169"/>
      <c r="E89" s="260"/>
      <c r="F89" s="308"/>
    </row>
    <row r="90" spans="1:6" ht="54">
      <c r="A90" s="20">
        <v>1</v>
      </c>
      <c r="B90" s="114" t="s">
        <v>226</v>
      </c>
      <c r="C90" s="170" t="s">
        <v>9</v>
      </c>
      <c r="D90" s="216">
        <v>1</v>
      </c>
      <c r="E90" s="261"/>
      <c r="F90" s="309">
        <f t="shared" si="6"/>
        <v>0</v>
      </c>
    </row>
    <row r="91" spans="1:6" ht="36.75">
      <c r="A91" s="20">
        <v>2</v>
      </c>
      <c r="B91" s="113" t="s">
        <v>220</v>
      </c>
      <c r="C91" s="170" t="s">
        <v>9</v>
      </c>
      <c r="D91" s="216">
        <v>1</v>
      </c>
      <c r="E91" s="261"/>
      <c r="F91" s="309">
        <f t="shared" si="6"/>
        <v>0</v>
      </c>
    </row>
    <row r="92" spans="1:6" ht="36.75">
      <c r="A92" s="20">
        <v>3</v>
      </c>
      <c r="B92" s="113" t="s">
        <v>205</v>
      </c>
      <c r="C92" s="170" t="s">
        <v>9</v>
      </c>
      <c r="D92" s="216">
        <v>1</v>
      </c>
      <c r="E92" s="261"/>
      <c r="F92" s="309">
        <f t="shared" si="6"/>
        <v>0</v>
      </c>
    </row>
    <row r="93" spans="1:6" ht="36.75">
      <c r="A93" s="20">
        <v>4</v>
      </c>
      <c r="B93" s="113" t="s">
        <v>206</v>
      </c>
      <c r="C93" s="170" t="s">
        <v>9</v>
      </c>
      <c r="D93" s="216">
        <v>1</v>
      </c>
      <c r="E93" s="261"/>
      <c r="F93" s="309">
        <f t="shared" si="6"/>
        <v>0</v>
      </c>
    </row>
    <row r="94" spans="1:6">
      <c r="A94" s="20">
        <v>5</v>
      </c>
      <c r="B94" s="115" t="s">
        <v>17</v>
      </c>
      <c r="C94" s="170" t="s">
        <v>9</v>
      </c>
      <c r="D94" s="216">
        <v>1</v>
      </c>
      <c r="E94" s="261"/>
      <c r="F94" s="309">
        <f t="shared" si="6"/>
        <v>0</v>
      </c>
    </row>
    <row r="95" spans="1:6">
      <c r="A95" s="20"/>
      <c r="B95" s="43" t="s">
        <v>139</v>
      </c>
      <c r="C95" s="169"/>
      <c r="D95" s="217"/>
      <c r="E95" s="260"/>
      <c r="F95" s="308"/>
    </row>
    <row r="96" spans="1:6" ht="54">
      <c r="A96" s="20">
        <v>1</v>
      </c>
      <c r="B96" s="114" t="s">
        <v>225</v>
      </c>
      <c r="C96" s="170" t="s">
        <v>9</v>
      </c>
      <c r="D96" s="216">
        <v>1</v>
      </c>
      <c r="E96" s="261"/>
      <c r="F96" s="309">
        <f t="shared" ref="F96:F101" si="8">E96*D96</f>
        <v>0</v>
      </c>
    </row>
    <row r="97" spans="1:12" ht="54">
      <c r="A97" s="20">
        <v>2</v>
      </c>
      <c r="B97" s="114" t="s">
        <v>224</v>
      </c>
      <c r="C97" s="170" t="s">
        <v>9</v>
      </c>
      <c r="D97" s="216">
        <v>1</v>
      </c>
      <c r="E97" s="261"/>
      <c r="F97" s="309">
        <f t="shared" si="8"/>
        <v>0</v>
      </c>
    </row>
    <row r="98" spans="1:12" ht="36.75">
      <c r="A98" s="20">
        <v>3</v>
      </c>
      <c r="B98" s="113" t="s">
        <v>221</v>
      </c>
      <c r="C98" s="170" t="s">
        <v>9</v>
      </c>
      <c r="D98" s="216">
        <v>1</v>
      </c>
      <c r="E98" s="261"/>
      <c r="F98" s="309">
        <f t="shared" si="8"/>
        <v>0</v>
      </c>
    </row>
    <row r="99" spans="1:12" ht="36.75">
      <c r="A99" s="20">
        <v>4</v>
      </c>
      <c r="B99" s="113" t="s">
        <v>207</v>
      </c>
      <c r="C99" s="169" t="s">
        <v>9</v>
      </c>
      <c r="D99" s="217">
        <v>1</v>
      </c>
      <c r="E99" s="260"/>
      <c r="F99" s="308">
        <f t="shared" si="8"/>
        <v>0</v>
      </c>
    </row>
    <row r="100" spans="1:12" ht="39.75" customHeight="1">
      <c r="A100" s="20">
        <v>5</v>
      </c>
      <c r="B100" s="113" t="s">
        <v>223</v>
      </c>
      <c r="C100" s="169" t="s">
        <v>9</v>
      </c>
      <c r="D100" s="217">
        <v>1</v>
      </c>
      <c r="E100" s="260"/>
      <c r="F100" s="308">
        <f t="shared" si="8"/>
        <v>0</v>
      </c>
      <c r="H100" s="15"/>
      <c r="I100" s="15"/>
      <c r="J100" s="15"/>
      <c r="K100" s="15"/>
      <c r="L100" s="15"/>
    </row>
    <row r="101" spans="1:12">
      <c r="A101" s="20">
        <v>6</v>
      </c>
      <c r="B101" s="115" t="s">
        <v>17</v>
      </c>
      <c r="C101" s="170" t="s">
        <v>9</v>
      </c>
      <c r="D101" s="216">
        <v>1</v>
      </c>
      <c r="E101" s="261"/>
      <c r="F101" s="309">
        <f t="shared" si="8"/>
        <v>0</v>
      </c>
      <c r="H101" s="15"/>
      <c r="I101" s="15"/>
      <c r="J101" s="15"/>
      <c r="K101" s="15"/>
      <c r="L101" s="15"/>
    </row>
    <row r="102" spans="1:12">
      <c r="A102" s="20"/>
      <c r="B102" s="43" t="s">
        <v>140</v>
      </c>
      <c r="C102" s="169"/>
      <c r="D102" s="217"/>
      <c r="E102" s="260"/>
      <c r="F102" s="308"/>
      <c r="H102" s="15"/>
      <c r="I102" s="15"/>
      <c r="J102" s="15"/>
      <c r="K102" s="15"/>
      <c r="L102" s="15"/>
    </row>
    <row r="103" spans="1:12" ht="54">
      <c r="A103" s="20">
        <v>1</v>
      </c>
      <c r="B103" s="114" t="s">
        <v>222</v>
      </c>
      <c r="C103" s="170" t="s">
        <v>9</v>
      </c>
      <c r="D103" s="216">
        <v>1</v>
      </c>
      <c r="E103" s="261"/>
      <c r="F103" s="309">
        <f t="shared" ref="F103:F108" si="9">E103*D103</f>
        <v>0</v>
      </c>
      <c r="H103" s="15"/>
      <c r="I103" s="15"/>
      <c r="J103" s="15"/>
      <c r="K103" s="15"/>
      <c r="L103" s="15"/>
    </row>
    <row r="104" spans="1:12">
      <c r="A104" s="20">
        <v>2</v>
      </c>
      <c r="B104" s="115" t="s">
        <v>142</v>
      </c>
      <c r="C104" s="169" t="s">
        <v>9</v>
      </c>
      <c r="D104" s="217">
        <v>1</v>
      </c>
      <c r="E104" s="260"/>
      <c r="F104" s="308">
        <f t="shared" si="9"/>
        <v>0</v>
      </c>
      <c r="H104" s="15"/>
      <c r="I104" s="15"/>
      <c r="J104" s="15"/>
      <c r="K104" s="15"/>
      <c r="L104" s="15"/>
    </row>
    <row r="105" spans="1:12" ht="36">
      <c r="A105" s="20">
        <v>3</v>
      </c>
      <c r="B105" s="114" t="s">
        <v>227</v>
      </c>
      <c r="C105" s="170" t="s">
        <v>9</v>
      </c>
      <c r="D105" s="216">
        <v>1</v>
      </c>
      <c r="E105" s="261"/>
      <c r="F105" s="309">
        <f t="shared" si="9"/>
        <v>0</v>
      </c>
      <c r="H105" s="44"/>
      <c r="I105" s="45"/>
      <c r="J105" s="46"/>
      <c r="K105" s="47"/>
      <c r="L105" s="48"/>
    </row>
    <row r="106" spans="1:12" ht="36.75">
      <c r="A106" s="20">
        <v>4</v>
      </c>
      <c r="B106" s="113" t="s">
        <v>208</v>
      </c>
      <c r="C106" s="170" t="s">
        <v>9</v>
      </c>
      <c r="D106" s="216">
        <v>1</v>
      </c>
      <c r="E106" s="261"/>
      <c r="F106" s="309">
        <f t="shared" si="9"/>
        <v>0</v>
      </c>
      <c r="H106" s="44"/>
      <c r="I106" s="45"/>
      <c r="J106" s="46"/>
      <c r="K106" s="47"/>
      <c r="L106" s="48"/>
    </row>
    <row r="107" spans="1:12" ht="36.75">
      <c r="A107" s="20">
        <v>5</v>
      </c>
      <c r="B107" s="113" t="s">
        <v>221</v>
      </c>
      <c r="C107" s="170" t="s">
        <v>9</v>
      </c>
      <c r="D107" s="216">
        <v>1</v>
      </c>
      <c r="E107" s="261"/>
      <c r="F107" s="309">
        <f t="shared" si="9"/>
        <v>0</v>
      </c>
      <c r="H107" s="44"/>
      <c r="I107" s="45"/>
      <c r="J107" s="46"/>
      <c r="K107" s="47"/>
      <c r="L107" s="48"/>
    </row>
    <row r="108" spans="1:12">
      <c r="A108" s="20">
        <v>6</v>
      </c>
      <c r="B108" s="115" t="s">
        <v>17</v>
      </c>
      <c r="C108" s="170" t="s">
        <v>9</v>
      </c>
      <c r="D108" s="216">
        <v>1</v>
      </c>
      <c r="E108" s="261"/>
      <c r="F108" s="309">
        <f t="shared" si="9"/>
        <v>0</v>
      </c>
      <c r="H108" s="44"/>
      <c r="I108" s="45"/>
      <c r="J108" s="46"/>
      <c r="K108" s="47"/>
      <c r="L108" s="48"/>
    </row>
    <row r="109" spans="1:12">
      <c r="A109" s="20"/>
      <c r="B109" s="113"/>
      <c r="C109" s="170"/>
      <c r="D109" s="216"/>
      <c r="E109" s="261"/>
      <c r="F109" s="309"/>
      <c r="H109" s="44"/>
      <c r="I109" s="45"/>
      <c r="J109" s="46"/>
      <c r="K109" s="47"/>
      <c r="L109" s="48"/>
    </row>
    <row r="110" spans="1:12">
      <c r="A110" s="20"/>
      <c r="B110" s="115"/>
      <c r="C110" s="163" t="s">
        <v>8</v>
      </c>
      <c r="D110" s="218"/>
      <c r="E110" s="51"/>
      <c r="F110" s="53">
        <f>SUM(F83:F109)</f>
        <v>0</v>
      </c>
      <c r="H110" s="44"/>
      <c r="I110" s="45"/>
      <c r="J110" s="46"/>
      <c r="K110" s="47"/>
      <c r="L110" s="48"/>
    </row>
    <row r="111" spans="1:12">
      <c r="A111" s="20"/>
      <c r="B111" s="112"/>
      <c r="C111" s="116"/>
      <c r="D111" s="116"/>
      <c r="E111" s="259"/>
      <c r="F111" s="307"/>
      <c r="H111" s="44"/>
      <c r="I111" s="45"/>
      <c r="J111" s="46"/>
      <c r="K111" s="47"/>
      <c r="L111" s="48"/>
    </row>
    <row r="112" spans="1:12">
      <c r="A112" s="21"/>
      <c r="B112" s="111" t="s">
        <v>143</v>
      </c>
      <c r="C112" s="168"/>
      <c r="D112" s="86"/>
      <c r="E112" s="258"/>
      <c r="F112" s="306"/>
      <c r="H112" s="44"/>
      <c r="I112" s="45"/>
      <c r="J112" s="46"/>
      <c r="K112" s="47"/>
      <c r="L112" s="48"/>
    </row>
    <row r="113" spans="1:12">
      <c r="A113" s="20"/>
      <c r="B113" s="112"/>
      <c r="C113" s="116"/>
      <c r="D113" s="116"/>
      <c r="E113" s="259"/>
      <c r="F113" s="307"/>
      <c r="H113" s="44"/>
      <c r="I113" s="45"/>
      <c r="J113" s="46"/>
      <c r="K113" s="47"/>
      <c r="L113" s="48"/>
    </row>
    <row r="114" spans="1:12" ht="54.75">
      <c r="A114" s="20">
        <v>1</v>
      </c>
      <c r="B114" s="113" t="s">
        <v>192</v>
      </c>
      <c r="C114" s="169" t="s">
        <v>9</v>
      </c>
      <c r="D114" s="169">
        <v>15</v>
      </c>
      <c r="E114" s="260"/>
      <c r="F114" s="308">
        <f>E114*D114</f>
        <v>0</v>
      </c>
      <c r="H114" s="44"/>
      <c r="I114" s="45"/>
      <c r="J114" s="46"/>
      <c r="K114" s="47"/>
      <c r="L114" s="48"/>
    </row>
    <row r="115" spans="1:12" ht="54.75">
      <c r="A115" s="20">
        <v>2</v>
      </c>
      <c r="B115" s="113" t="s">
        <v>193</v>
      </c>
      <c r="C115" s="169" t="s">
        <v>9</v>
      </c>
      <c r="D115" s="169">
        <v>10</v>
      </c>
      <c r="E115" s="260"/>
      <c r="F115" s="308">
        <f>E115*D115</f>
        <v>0</v>
      </c>
      <c r="H115" s="44"/>
      <c r="I115" s="45"/>
      <c r="J115" s="46"/>
      <c r="K115" s="47"/>
      <c r="L115" s="48"/>
    </row>
    <row r="116" spans="1:12">
      <c r="A116" s="20">
        <v>3</v>
      </c>
      <c r="B116" s="115" t="s">
        <v>18</v>
      </c>
      <c r="C116" s="169" t="s">
        <v>9</v>
      </c>
      <c r="D116" s="169">
        <v>5</v>
      </c>
      <c r="E116" s="260"/>
      <c r="F116" s="308">
        <f>E116*D116</f>
        <v>0</v>
      </c>
      <c r="H116" s="44"/>
      <c r="I116" s="45"/>
      <c r="J116" s="46"/>
      <c r="K116" s="47"/>
      <c r="L116" s="48"/>
    </row>
    <row r="117" spans="1:12">
      <c r="A117" s="20"/>
      <c r="B117" s="112"/>
      <c r="C117" s="163" t="s">
        <v>8</v>
      </c>
      <c r="D117" s="218"/>
      <c r="E117" s="51"/>
      <c r="F117" s="53">
        <f>SUM(F114:F116)</f>
        <v>0</v>
      </c>
      <c r="H117" s="44"/>
      <c r="I117" s="45"/>
      <c r="J117" s="46"/>
      <c r="K117" s="47"/>
      <c r="L117" s="48"/>
    </row>
    <row r="118" spans="1:12">
      <c r="A118" s="20"/>
      <c r="B118" s="116" t="s">
        <v>144</v>
      </c>
      <c r="C118" s="163"/>
      <c r="D118" s="218"/>
      <c r="E118" s="51"/>
      <c r="F118" s="53"/>
      <c r="H118" s="44"/>
      <c r="I118" s="45"/>
      <c r="J118" s="46"/>
      <c r="K118" s="47"/>
      <c r="L118" s="48"/>
    </row>
    <row r="119" spans="1:12">
      <c r="A119" s="20">
        <v>1</v>
      </c>
      <c r="B119" s="112" t="s">
        <v>145</v>
      </c>
      <c r="C119" s="163"/>
      <c r="D119" s="218"/>
      <c r="E119" s="51"/>
      <c r="F119" s="53"/>
      <c r="H119" s="44"/>
      <c r="I119" s="45"/>
      <c r="J119" s="46"/>
      <c r="K119" s="47"/>
      <c r="L119" s="48"/>
    </row>
    <row r="120" spans="1:12">
      <c r="A120" s="20">
        <v>2</v>
      </c>
      <c r="B120" s="112" t="s">
        <v>146</v>
      </c>
      <c r="C120" s="49" t="s">
        <v>9</v>
      </c>
      <c r="D120" s="50">
        <v>117</v>
      </c>
      <c r="E120" s="51"/>
      <c r="F120" s="308">
        <f>E120*D120</f>
        <v>0</v>
      </c>
      <c r="H120" s="44"/>
      <c r="I120" s="45"/>
      <c r="J120" s="46"/>
      <c r="K120" s="47"/>
      <c r="L120" s="48"/>
    </row>
    <row r="121" spans="1:12">
      <c r="A121" s="20">
        <v>3</v>
      </c>
      <c r="B121" s="112" t="s">
        <v>160</v>
      </c>
      <c r="C121" s="49" t="s">
        <v>9</v>
      </c>
      <c r="D121" s="50">
        <v>252</v>
      </c>
      <c r="E121" s="51"/>
      <c r="F121" s="308">
        <f t="shared" ref="F121:F125" si="10">E121*D121</f>
        <v>0</v>
      </c>
      <c r="H121" s="52"/>
      <c r="I121" s="45"/>
      <c r="J121" s="46"/>
      <c r="K121" s="47"/>
      <c r="L121" s="48"/>
    </row>
    <row r="122" spans="1:12">
      <c r="A122" s="20">
        <v>4</v>
      </c>
      <c r="B122" s="112" t="s">
        <v>161</v>
      </c>
      <c r="C122" s="49" t="s">
        <v>9</v>
      </c>
      <c r="D122" s="50">
        <v>300</v>
      </c>
      <c r="E122" s="51"/>
      <c r="F122" s="308">
        <f t="shared" si="10"/>
        <v>0</v>
      </c>
      <c r="H122" s="52"/>
      <c r="I122" s="45"/>
      <c r="J122" s="46"/>
      <c r="K122" s="47"/>
      <c r="L122" s="48"/>
    </row>
    <row r="123" spans="1:12" ht="90.75">
      <c r="A123" s="20">
        <v>5</v>
      </c>
      <c r="B123" s="117" t="s">
        <v>147</v>
      </c>
      <c r="C123" s="49" t="s">
        <v>9</v>
      </c>
      <c r="D123" s="50">
        <v>36</v>
      </c>
      <c r="E123" s="51"/>
      <c r="F123" s="53">
        <f t="shared" si="10"/>
        <v>0</v>
      </c>
      <c r="H123" s="52"/>
      <c r="I123" s="45"/>
      <c r="J123" s="46"/>
      <c r="K123" s="47"/>
      <c r="L123" s="48"/>
    </row>
    <row r="124" spans="1:12">
      <c r="A124" s="20">
        <v>6</v>
      </c>
      <c r="B124" s="112" t="s">
        <v>148</v>
      </c>
      <c r="C124" s="49" t="s">
        <v>13</v>
      </c>
      <c r="D124" s="50">
        <v>300</v>
      </c>
      <c r="E124" s="51"/>
      <c r="F124" s="53">
        <f t="shared" si="10"/>
        <v>0</v>
      </c>
      <c r="H124" s="52"/>
      <c r="I124" s="45"/>
      <c r="J124" s="46"/>
      <c r="K124" s="47"/>
      <c r="L124" s="48"/>
    </row>
    <row r="125" spans="1:12">
      <c r="A125" s="20">
        <v>7</v>
      </c>
      <c r="B125" s="112" t="s">
        <v>149</v>
      </c>
      <c r="C125" s="49" t="s">
        <v>12</v>
      </c>
      <c r="D125" s="50">
        <v>24</v>
      </c>
      <c r="E125" s="51"/>
      <c r="F125" s="53">
        <f t="shared" si="10"/>
        <v>0</v>
      </c>
      <c r="H125" s="52"/>
      <c r="I125" s="45"/>
      <c r="J125" s="46"/>
      <c r="K125" s="47"/>
      <c r="L125" s="48"/>
    </row>
    <row r="126" spans="1:12" ht="19.5" thickBot="1">
      <c r="A126" s="20"/>
      <c r="B126" s="109"/>
      <c r="C126" s="171"/>
      <c r="D126" s="219"/>
      <c r="E126" s="262"/>
      <c r="F126" s="310"/>
      <c r="H126" s="52"/>
      <c r="I126" s="45"/>
      <c r="J126" s="46"/>
      <c r="K126" s="47"/>
      <c r="L126" s="48"/>
    </row>
    <row r="127" spans="1:12" ht="19.5" thickBot="1">
      <c r="A127" s="54"/>
      <c r="B127" s="102" t="s">
        <v>19</v>
      </c>
      <c r="C127" s="159" t="s">
        <v>8</v>
      </c>
      <c r="D127" s="207"/>
      <c r="E127" s="249"/>
      <c r="F127" s="55">
        <f>SUM(F110,F117,F126)</f>
        <v>0</v>
      </c>
      <c r="H127" s="52"/>
      <c r="I127" s="45"/>
      <c r="J127" s="46"/>
      <c r="K127" s="47"/>
      <c r="L127" s="48"/>
    </row>
    <row r="128" spans="1:12">
      <c r="A128" s="56"/>
      <c r="B128" s="118"/>
      <c r="C128" s="172"/>
      <c r="D128" s="220"/>
      <c r="E128" s="263"/>
      <c r="F128" s="311"/>
      <c r="H128" s="52"/>
      <c r="I128" s="45"/>
      <c r="J128" s="46"/>
      <c r="K128" s="47"/>
      <c r="L128" s="48"/>
    </row>
    <row r="129" spans="1:12">
      <c r="A129" s="56"/>
      <c r="B129" s="119"/>
      <c r="C129" s="173"/>
      <c r="D129" s="221"/>
      <c r="E129" s="264"/>
      <c r="F129" s="312"/>
      <c r="H129" s="52"/>
      <c r="I129" s="45"/>
      <c r="J129" s="46"/>
      <c r="K129" s="47"/>
      <c r="L129" s="48"/>
    </row>
    <row r="130" spans="1:12">
      <c r="A130" s="10"/>
      <c r="B130" s="87" t="s">
        <v>20</v>
      </c>
      <c r="C130" s="144"/>
      <c r="D130" s="191"/>
      <c r="E130" s="234"/>
      <c r="F130" s="284"/>
      <c r="H130" s="52"/>
      <c r="I130" s="45"/>
      <c r="J130" s="46"/>
      <c r="K130" s="47"/>
      <c r="L130" s="48"/>
    </row>
    <row r="131" spans="1:12">
      <c r="A131" s="20"/>
      <c r="B131" s="120"/>
      <c r="C131" s="172"/>
      <c r="D131" s="222"/>
      <c r="E131" s="265"/>
      <c r="F131" s="313"/>
      <c r="H131" s="52"/>
      <c r="I131" s="45"/>
      <c r="J131" s="46"/>
      <c r="K131" s="47"/>
      <c r="L131" s="48"/>
    </row>
    <row r="132" spans="1:12" ht="54.75">
      <c r="A132" s="36">
        <v>1</v>
      </c>
      <c r="B132" s="121" t="s">
        <v>153</v>
      </c>
      <c r="C132" s="174" t="s">
        <v>9</v>
      </c>
      <c r="D132" s="174">
        <v>1</v>
      </c>
      <c r="E132" s="266"/>
      <c r="F132" s="314">
        <f>D132*E132</f>
        <v>0</v>
      </c>
      <c r="H132" s="52"/>
      <c r="I132" s="45"/>
      <c r="J132" s="46"/>
      <c r="K132" s="47"/>
      <c r="L132" s="48"/>
    </row>
    <row r="133" spans="1:12" ht="36.75">
      <c r="A133" s="36">
        <v>2</v>
      </c>
      <c r="B133" s="331" t="s">
        <v>209</v>
      </c>
      <c r="C133" s="175" t="s">
        <v>9</v>
      </c>
      <c r="D133" s="175">
        <v>62</v>
      </c>
      <c r="E133" s="267"/>
      <c r="F133" s="314">
        <f t="shared" ref="F133:F151" si="11">D133*E133</f>
        <v>0</v>
      </c>
      <c r="H133" s="52"/>
      <c r="I133" s="45"/>
      <c r="J133" s="46"/>
      <c r="K133" s="47"/>
      <c r="L133" s="48"/>
    </row>
    <row r="134" spans="1:12">
      <c r="A134" s="36">
        <v>3</v>
      </c>
      <c r="B134" s="122" t="s">
        <v>26</v>
      </c>
      <c r="C134" s="175" t="s">
        <v>9</v>
      </c>
      <c r="D134" s="175">
        <v>62</v>
      </c>
      <c r="E134" s="267"/>
      <c r="F134" s="314">
        <f t="shared" si="11"/>
        <v>0</v>
      </c>
      <c r="H134" s="52"/>
      <c r="I134" s="45"/>
      <c r="J134" s="46"/>
      <c r="K134" s="47"/>
      <c r="L134" s="48"/>
    </row>
    <row r="135" spans="1:12" ht="36.75">
      <c r="A135" s="36">
        <v>4</v>
      </c>
      <c r="B135" s="331" t="s">
        <v>210</v>
      </c>
      <c r="C135" s="175" t="s">
        <v>9</v>
      </c>
      <c r="D135" s="175">
        <v>62</v>
      </c>
      <c r="E135" s="267"/>
      <c r="F135" s="314">
        <f t="shared" si="11"/>
        <v>0</v>
      </c>
      <c r="H135" s="52"/>
      <c r="I135" s="45"/>
      <c r="J135" s="46"/>
      <c r="K135" s="47"/>
      <c r="L135" s="48"/>
    </row>
    <row r="136" spans="1:12">
      <c r="A136" s="36">
        <v>5</v>
      </c>
      <c r="B136" s="122" t="s">
        <v>27</v>
      </c>
      <c r="C136" s="175" t="s">
        <v>9</v>
      </c>
      <c r="D136" s="175">
        <v>62</v>
      </c>
      <c r="E136" s="267"/>
      <c r="F136" s="314">
        <f t="shared" si="11"/>
        <v>0</v>
      </c>
      <c r="H136" s="52"/>
      <c r="I136" s="45"/>
      <c r="J136" s="46"/>
      <c r="K136" s="47"/>
      <c r="L136" s="48"/>
    </row>
    <row r="137" spans="1:12">
      <c r="A137" s="36">
        <v>6</v>
      </c>
      <c r="B137" s="122" t="s">
        <v>28</v>
      </c>
      <c r="C137" s="175" t="s">
        <v>9</v>
      </c>
      <c r="D137" s="175">
        <v>62</v>
      </c>
      <c r="E137" s="267"/>
      <c r="F137" s="314">
        <f t="shared" si="11"/>
        <v>0</v>
      </c>
      <c r="H137" s="52"/>
      <c r="I137" s="45"/>
      <c r="J137" s="46"/>
      <c r="K137" s="47"/>
      <c r="L137" s="48"/>
    </row>
    <row r="138" spans="1:12">
      <c r="A138" s="36">
        <v>7</v>
      </c>
      <c r="B138" s="122" t="s">
        <v>29</v>
      </c>
      <c r="C138" s="175" t="s">
        <v>9</v>
      </c>
      <c r="D138" s="175">
        <v>62</v>
      </c>
      <c r="E138" s="267"/>
      <c r="F138" s="314">
        <f t="shared" si="11"/>
        <v>0</v>
      </c>
      <c r="H138" s="52"/>
      <c r="I138" s="45"/>
      <c r="J138" s="46"/>
      <c r="K138" s="47"/>
      <c r="L138" s="48"/>
    </row>
    <row r="139" spans="1:12">
      <c r="A139" s="36">
        <v>8</v>
      </c>
      <c r="B139" s="122" t="s">
        <v>30</v>
      </c>
      <c r="C139" s="175" t="s">
        <v>9</v>
      </c>
      <c r="D139" s="175">
        <v>62</v>
      </c>
      <c r="E139" s="267"/>
      <c r="F139" s="314">
        <f t="shared" si="11"/>
        <v>0</v>
      </c>
      <c r="H139" s="52"/>
      <c r="I139" s="45"/>
      <c r="J139" s="46"/>
      <c r="K139" s="47"/>
      <c r="L139" s="48"/>
    </row>
    <row r="140" spans="1:12">
      <c r="A140" s="36">
        <v>9</v>
      </c>
      <c r="B140" s="122" t="s">
        <v>31</v>
      </c>
      <c r="C140" s="175" t="s">
        <v>22</v>
      </c>
      <c r="D140" s="175">
        <v>1500</v>
      </c>
      <c r="E140" s="267"/>
      <c r="F140" s="314">
        <f t="shared" si="11"/>
        <v>0</v>
      </c>
      <c r="H140" s="52"/>
      <c r="I140" s="45"/>
      <c r="J140" s="46"/>
      <c r="K140" s="47"/>
      <c r="L140" s="48"/>
    </row>
    <row r="141" spans="1:12">
      <c r="A141" s="36">
        <v>10</v>
      </c>
      <c r="B141" s="122" t="s">
        <v>154</v>
      </c>
      <c r="C141" s="175" t="s">
        <v>22</v>
      </c>
      <c r="D141" s="175">
        <v>135</v>
      </c>
      <c r="E141" s="267"/>
      <c r="F141" s="314">
        <f t="shared" si="11"/>
        <v>0</v>
      </c>
      <c r="H141" s="52"/>
      <c r="I141" s="45"/>
      <c r="J141" s="46"/>
      <c r="K141" s="47"/>
      <c r="L141" s="48"/>
    </row>
    <row r="142" spans="1:12">
      <c r="A142" s="36">
        <v>11</v>
      </c>
      <c r="B142" s="122" t="s">
        <v>32</v>
      </c>
      <c r="C142" s="175" t="s">
        <v>9</v>
      </c>
      <c r="D142" s="175">
        <v>128</v>
      </c>
      <c r="E142" s="267"/>
      <c r="F142" s="314">
        <f t="shared" si="11"/>
        <v>0</v>
      </c>
      <c r="H142" s="52"/>
      <c r="I142" s="45"/>
      <c r="J142" s="46"/>
      <c r="K142" s="47"/>
      <c r="L142" s="48"/>
    </row>
    <row r="143" spans="1:12">
      <c r="A143" s="36">
        <v>12</v>
      </c>
      <c r="B143" s="122" t="s">
        <v>33</v>
      </c>
      <c r="C143" s="175" t="s">
        <v>22</v>
      </c>
      <c r="D143" s="175">
        <v>330</v>
      </c>
      <c r="E143" s="267"/>
      <c r="F143" s="314">
        <f t="shared" si="11"/>
        <v>0</v>
      </c>
      <c r="H143" s="52"/>
      <c r="I143" s="45"/>
      <c r="J143" s="46"/>
      <c r="K143" s="47"/>
      <c r="L143" s="48"/>
    </row>
    <row r="144" spans="1:12">
      <c r="A144" s="36">
        <v>13</v>
      </c>
      <c r="B144" s="122" t="s">
        <v>155</v>
      </c>
      <c r="C144" s="175" t="s">
        <v>22</v>
      </c>
      <c r="D144" s="175">
        <v>52</v>
      </c>
      <c r="E144" s="267"/>
      <c r="F144" s="314">
        <f t="shared" si="11"/>
        <v>0</v>
      </c>
      <c r="H144" s="52"/>
      <c r="I144" s="45"/>
      <c r="J144" s="46"/>
      <c r="K144" s="47"/>
      <c r="L144" s="48"/>
    </row>
    <row r="145" spans="1:12">
      <c r="A145" s="36">
        <v>14</v>
      </c>
      <c r="B145" s="122" t="s">
        <v>34</v>
      </c>
      <c r="C145" s="175" t="s">
        <v>22</v>
      </c>
      <c r="D145" s="175">
        <v>2150</v>
      </c>
      <c r="E145" s="267"/>
      <c r="F145" s="314">
        <f t="shared" si="11"/>
        <v>0</v>
      </c>
      <c r="H145" s="52"/>
      <c r="I145" s="45"/>
      <c r="J145" s="46"/>
      <c r="K145" s="47"/>
      <c r="L145" s="48"/>
    </row>
    <row r="146" spans="1:12">
      <c r="A146" s="36">
        <v>15</v>
      </c>
      <c r="B146" s="122" t="s">
        <v>35</v>
      </c>
      <c r="C146" s="175" t="s">
        <v>22</v>
      </c>
      <c r="D146" s="175">
        <v>378</v>
      </c>
      <c r="E146" s="267"/>
      <c r="F146" s="314">
        <f t="shared" si="11"/>
        <v>0</v>
      </c>
      <c r="H146" s="52"/>
      <c r="I146" s="45"/>
      <c r="J146" s="46"/>
      <c r="K146" s="47"/>
      <c r="L146" s="48"/>
    </row>
    <row r="147" spans="1:12">
      <c r="A147" s="36">
        <v>16</v>
      </c>
      <c r="B147" s="122" t="s">
        <v>36</v>
      </c>
      <c r="C147" s="175" t="s">
        <v>22</v>
      </c>
      <c r="D147" s="175">
        <v>2201</v>
      </c>
      <c r="E147" s="267"/>
      <c r="F147" s="314">
        <f t="shared" si="11"/>
        <v>0</v>
      </c>
      <c r="H147" s="52"/>
      <c r="I147" s="45"/>
      <c r="J147" s="46"/>
      <c r="K147" s="47"/>
      <c r="L147" s="48"/>
    </row>
    <row r="148" spans="1:12">
      <c r="A148" s="36">
        <v>17</v>
      </c>
      <c r="B148" s="122" t="s">
        <v>37</v>
      </c>
      <c r="C148" s="175" t="s">
        <v>9</v>
      </c>
      <c r="D148" s="175">
        <v>240</v>
      </c>
      <c r="E148" s="267"/>
      <c r="F148" s="314">
        <f t="shared" si="11"/>
        <v>0</v>
      </c>
      <c r="H148" s="52"/>
      <c r="I148" s="45"/>
      <c r="J148" s="46"/>
      <c r="K148" s="47"/>
      <c r="L148" s="48"/>
    </row>
    <row r="149" spans="1:12">
      <c r="A149" s="36">
        <v>18</v>
      </c>
      <c r="B149" s="122" t="s">
        <v>38</v>
      </c>
      <c r="C149" s="175" t="s">
        <v>9</v>
      </c>
      <c r="D149" s="175">
        <v>960</v>
      </c>
      <c r="E149" s="267"/>
      <c r="F149" s="314">
        <f t="shared" si="11"/>
        <v>0</v>
      </c>
      <c r="H149" s="52"/>
      <c r="I149" s="45"/>
      <c r="J149" s="46"/>
      <c r="K149" s="47"/>
      <c r="L149" s="48"/>
    </row>
    <row r="150" spans="1:12">
      <c r="A150" s="36">
        <v>19</v>
      </c>
      <c r="B150" s="122" t="s">
        <v>39</v>
      </c>
      <c r="C150" s="175" t="s">
        <v>9</v>
      </c>
      <c r="D150" s="175">
        <v>6</v>
      </c>
      <c r="E150" s="267"/>
      <c r="F150" s="314">
        <f t="shared" si="11"/>
        <v>0</v>
      </c>
      <c r="H150" s="52"/>
      <c r="I150" s="45"/>
      <c r="J150" s="46"/>
      <c r="K150" s="47"/>
      <c r="L150" s="48"/>
    </row>
    <row r="151" spans="1:12">
      <c r="A151" s="36">
        <v>20</v>
      </c>
      <c r="B151" s="122" t="s">
        <v>21</v>
      </c>
      <c r="C151" s="60" t="s">
        <v>40</v>
      </c>
      <c r="D151" s="223">
        <v>9</v>
      </c>
      <c r="E151" s="266"/>
      <c r="F151" s="314">
        <f t="shared" si="11"/>
        <v>0</v>
      </c>
      <c r="H151" s="52"/>
      <c r="I151" s="45"/>
      <c r="J151" s="46"/>
      <c r="K151" s="47"/>
      <c r="L151" s="48"/>
    </row>
    <row r="152" spans="1:12">
      <c r="A152" s="56"/>
      <c r="B152" s="123"/>
      <c r="C152" s="176"/>
      <c r="D152" s="224"/>
      <c r="E152" s="268"/>
      <c r="F152" s="315"/>
      <c r="H152" s="52"/>
      <c r="I152" s="45"/>
      <c r="J152" s="46"/>
      <c r="K152" s="47"/>
      <c r="L152" s="48"/>
    </row>
    <row r="153" spans="1:12">
      <c r="A153" s="57"/>
      <c r="B153" s="58" t="s">
        <v>41</v>
      </c>
      <c r="C153" s="59"/>
      <c r="D153" s="222"/>
      <c r="E153" s="265"/>
      <c r="F153" s="316"/>
      <c r="H153" s="52"/>
      <c r="I153" s="45"/>
      <c r="J153" s="46"/>
      <c r="K153" s="47"/>
      <c r="L153" s="48"/>
    </row>
    <row r="154" spans="1:12" s="61" customFormat="1">
      <c r="A154" s="36"/>
      <c r="B154" s="122"/>
      <c r="C154" s="60"/>
      <c r="D154" s="223"/>
      <c r="E154" s="266"/>
      <c r="F154" s="314"/>
      <c r="H154" s="52"/>
      <c r="I154" s="45"/>
      <c r="J154" s="46"/>
      <c r="K154" s="47"/>
      <c r="L154" s="48"/>
    </row>
    <row r="155" spans="1:12" s="61" customFormat="1">
      <c r="A155" s="36">
        <v>1</v>
      </c>
      <c r="B155" s="122" t="s">
        <v>156</v>
      </c>
      <c r="C155" s="60" t="s">
        <v>24</v>
      </c>
      <c r="D155" s="223">
        <v>1</v>
      </c>
      <c r="E155" s="266"/>
      <c r="F155" s="314">
        <f t="shared" ref="F155:F168" si="12">D155*E155</f>
        <v>0</v>
      </c>
      <c r="H155" s="52"/>
      <c r="I155" s="45"/>
      <c r="J155" s="46"/>
      <c r="K155" s="47"/>
      <c r="L155" s="48"/>
    </row>
    <row r="156" spans="1:12" s="61" customFormat="1" ht="39" customHeight="1">
      <c r="A156" s="36">
        <v>2</v>
      </c>
      <c r="B156" s="331" t="s">
        <v>211</v>
      </c>
      <c r="C156" s="60" t="s">
        <v>24</v>
      </c>
      <c r="D156" s="223">
        <v>26</v>
      </c>
      <c r="E156" s="266"/>
      <c r="F156" s="314">
        <f t="shared" si="12"/>
        <v>0</v>
      </c>
      <c r="H156" s="52"/>
      <c r="I156" s="45"/>
      <c r="J156" s="46"/>
      <c r="K156" s="47"/>
      <c r="L156" s="48"/>
    </row>
    <row r="157" spans="1:12" s="61" customFormat="1" ht="36.75">
      <c r="A157" s="36">
        <v>3</v>
      </c>
      <c r="B157" s="331" t="s">
        <v>212</v>
      </c>
      <c r="C157" s="60" t="s">
        <v>24</v>
      </c>
      <c r="D157" s="223">
        <v>8</v>
      </c>
      <c r="E157" s="266"/>
      <c r="F157" s="314">
        <f t="shared" si="12"/>
        <v>0</v>
      </c>
      <c r="H157" s="52"/>
      <c r="I157" s="45"/>
      <c r="J157" s="46"/>
      <c r="K157" s="47"/>
      <c r="L157" s="48"/>
    </row>
    <row r="158" spans="1:12" s="61" customFormat="1" ht="36.75">
      <c r="A158" s="36">
        <v>4</v>
      </c>
      <c r="B158" s="331" t="s">
        <v>213</v>
      </c>
      <c r="C158" s="60" t="s">
        <v>24</v>
      </c>
      <c r="D158" s="223">
        <v>1</v>
      </c>
      <c r="E158" s="266"/>
      <c r="F158" s="314">
        <f t="shared" si="12"/>
        <v>0</v>
      </c>
      <c r="H158" s="52"/>
      <c r="I158" s="45"/>
      <c r="J158" s="46"/>
      <c r="K158" s="47"/>
      <c r="L158" s="48"/>
    </row>
    <row r="159" spans="1:12" s="61" customFormat="1">
      <c r="A159" s="36">
        <v>5</v>
      </c>
      <c r="B159" s="122" t="s">
        <v>42</v>
      </c>
      <c r="C159" s="60" t="s">
        <v>24</v>
      </c>
      <c r="D159" s="223">
        <v>4</v>
      </c>
      <c r="E159" s="266"/>
      <c r="F159" s="314">
        <f t="shared" si="12"/>
        <v>0</v>
      </c>
      <c r="H159" s="52"/>
      <c r="I159" s="45"/>
      <c r="J159" s="46"/>
      <c r="K159" s="47"/>
      <c r="L159" s="48"/>
    </row>
    <row r="160" spans="1:12" s="61" customFormat="1">
      <c r="A160" s="36">
        <v>6</v>
      </c>
      <c r="B160" s="122" t="s">
        <v>157</v>
      </c>
      <c r="C160" s="60" t="s">
        <v>7</v>
      </c>
      <c r="D160" s="223">
        <v>32</v>
      </c>
      <c r="E160" s="266"/>
      <c r="F160" s="314">
        <f t="shared" si="12"/>
        <v>0</v>
      </c>
      <c r="H160" s="52"/>
      <c r="I160" s="45"/>
      <c r="J160" s="46"/>
      <c r="K160" s="47"/>
      <c r="L160" s="48"/>
    </row>
    <row r="161" spans="1:12" s="61" customFormat="1">
      <c r="A161" s="36">
        <v>7</v>
      </c>
      <c r="B161" s="122" t="s">
        <v>33</v>
      </c>
      <c r="C161" s="60" t="s">
        <v>7</v>
      </c>
      <c r="D161" s="223">
        <v>10</v>
      </c>
      <c r="E161" s="266"/>
      <c r="F161" s="314">
        <f t="shared" si="12"/>
        <v>0</v>
      </c>
      <c r="H161" s="52"/>
      <c r="I161" s="45"/>
      <c r="J161" s="46"/>
      <c r="K161" s="47"/>
      <c r="L161" s="48"/>
    </row>
    <row r="162" spans="1:12" s="61" customFormat="1">
      <c r="A162" s="36">
        <v>8</v>
      </c>
      <c r="B162" s="122" t="s">
        <v>43</v>
      </c>
      <c r="C162" s="60" t="s">
        <v>7</v>
      </c>
      <c r="D162" s="223">
        <v>42</v>
      </c>
      <c r="E162" s="266"/>
      <c r="F162" s="314">
        <f t="shared" si="12"/>
        <v>0</v>
      </c>
      <c r="H162" s="52"/>
      <c r="I162" s="45"/>
      <c r="J162" s="46"/>
      <c r="K162" s="47"/>
      <c r="L162" s="48"/>
    </row>
    <row r="163" spans="1:12" s="61" customFormat="1">
      <c r="A163" s="36">
        <v>9</v>
      </c>
      <c r="B163" s="122" t="s">
        <v>44</v>
      </c>
      <c r="C163" s="60" t="s">
        <v>7</v>
      </c>
      <c r="D163" s="223">
        <v>32</v>
      </c>
      <c r="E163" s="266"/>
      <c r="F163" s="314">
        <f t="shared" si="12"/>
        <v>0</v>
      </c>
      <c r="H163" s="52"/>
      <c r="I163" s="45"/>
      <c r="J163" s="46"/>
      <c r="K163" s="47"/>
      <c r="L163" s="48"/>
    </row>
    <row r="164" spans="1:12" s="61" customFormat="1">
      <c r="A164" s="36">
        <v>10</v>
      </c>
      <c r="B164" s="122" t="s">
        <v>45</v>
      </c>
      <c r="C164" s="60" t="s">
        <v>7</v>
      </c>
      <c r="D164" s="223">
        <v>32</v>
      </c>
      <c r="E164" s="266"/>
      <c r="F164" s="314">
        <f t="shared" si="12"/>
        <v>0</v>
      </c>
      <c r="H164" s="52"/>
      <c r="I164" s="45"/>
      <c r="J164" s="46"/>
      <c r="K164" s="47"/>
      <c r="L164" s="48"/>
    </row>
    <row r="165" spans="1:12" s="61" customFormat="1" ht="36.75">
      <c r="A165" s="36">
        <v>11</v>
      </c>
      <c r="B165" s="331" t="s">
        <v>214</v>
      </c>
      <c r="C165" s="60" t="s">
        <v>24</v>
      </c>
      <c r="D165" s="223">
        <v>2</v>
      </c>
      <c r="E165" s="266"/>
      <c r="F165" s="314">
        <f t="shared" si="12"/>
        <v>0</v>
      </c>
      <c r="H165" s="52"/>
      <c r="I165" s="45"/>
      <c r="J165" s="46"/>
      <c r="K165" s="47"/>
      <c r="L165" s="48"/>
    </row>
    <row r="166" spans="1:12" s="61" customFormat="1">
      <c r="A166" s="36">
        <v>12</v>
      </c>
      <c r="B166" s="122" t="s">
        <v>46</v>
      </c>
      <c r="C166" s="60" t="s">
        <v>24</v>
      </c>
      <c r="D166" s="223">
        <v>2</v>
      </c>
      <c r="E166" s="266"/>
      <c r="F166" s="314">
        <f t="shared" si="12"/>
        <v>0</v>
      </c>
      <c r="H166" s="52"/>
      <c r="I166" s="45"/>
      <c r="J166" s="46"/>
      <c r="K166" s="47"/>
      <c r="L166" s="48"/>
    </row>
    <row r="167" spans="1:12" s="61" customFormat="1">
      <c r="A167" s="36">
        <v>13</v>
      </c>
      <c r="B167" s="122" t="s">
        <v>39</v>
      </c>
      <c r="C167" s="60" t="s">
        <v>24</v>
      </c>
      <c r="D167" s="223">
        <v>2</v>
      </c>
      <c r="E167" s="266"/>
      <c r="F167" s="314">
        <f t="shared" si="12"/>
        <v>0</v>
      </c>
      <c r="H167" s="52"/>
      <c r="I167" s="45"/>
      <c r="J167" s="46"/>
      <c r="K167" s="47"/>
      <c r="L167" s="48"/>
    </row>
    <row r="168" spans="1:12" s="61" customFormat="1">
      <c r="A168" s="36">
        <v>14</v>
      </c>
      <c r="B168" s="122" t="s">
        <v>21</v>
      </c>
      <c r="C168" s="60" t="s">
        <v>40</v>
      </c>
      <c r="D168" s="223">
        <v>3</v>
      </c>
      <c r="E168" s="266"/>
      <c r="F168" s="314">
        <f t="shared" si="12"/>
        <v>0</v>
      </c>
      <c r="H168" s="52"/>
      <c r="I168" s="45"/>
      <c r="J168" s="46"/>
      <c r="K168" s="47"/>
      <c r="L168" s="48"/>
    </row>
    <row r="169" spans="1:12" s="61" customFormat="1">
      <c r="A169" s="36"/>
      <c r="B169" s="124"/>
      <c r="C169" s="62"/>
      <c r="D169" s="225"/>
      <c r="E169" s="269"/>
      <c r="F169" s="317"/>
      <c r="H169" s="52"/>
      <c r="I169" s="45"/>
      <c r="J169" s="46"/>
      <c r="K169" s="47"/>
      <c r="L169" s="48"/>
    </row>
    <row r="170" spans="1:12" s="61" customFormat="1" ht="19.5" thickBot="1">
      <c r="A170" s="36"/>
      <c r="B170" s="125"/>
      <c r="C170" s="63"/>
      <c r="D170" s="226"/>
      <c r="E170" s="270"/>
      <c r="F170" s="318"/>
      <c r="H170" s="52"/>
      <c r="I170" s="45"/>
      <c r="J170" s="46"/>
      <c r="K170" s="47"/>
      <c r="L170" s="48"/>
    </row>
    <row r="171" spans="1:12" s="61" customFormat="1" ht="19.5" thickBot="1">
      <c r="A171" s="64"/>
      <c r="B171" s="126" t="s">
        <v>20</v>
      </c>
      <c r="C171" s="177" t="s">
        <v>8</v>
      </c>
      <c r="D171" s="227"/>
      <c r="E171" s="271"/>
      <c r="F171" s="65">
        <f>SUM(F132:F170)</f>
        <v>0</v>
      </c>
      <c r="H171" s="52"/>
      <c r="I171" s="45"/>
      <c r="J171" s="46"/>
      <c r="K171" s="47"/>
      <c r="L171" s="48"/>
    </row>
    <row r="172" spans="1:12" s="61" customFormat="1">
      <c r="A172" s="66"/>
      <c r="B172" s="127"/>
      <c r="C172" s="178"/>
      <c r="D172" s="178"/>
      <c r="E172" s="272"/>
      <c r="F172" s="319"/>
    </row>
    <row r="173" spans="1:12" s="61" customFormat="1">
      <c r="A173" s="66"/>
      <c r="B173" s="128"/>
      <c r="C173" s="179"/>
      <c r="D173" s="179"/>
      <c r="E173" s="273"/>
      <c r="F173" s="320"/>
    </row>
    <row r="174" spans="1:12" s="68" customFormat="1">
      <c r="A174" s="67"/>
      <c r="B174" s="129" t="s">
        <v>23</v>
      </c>
      <c r="C174" s="180"/>
      <c r="D174" s="180"/>
      <c r="E174" s="274"/>
      <c r="F174" s="321"/>
    </row>
    <row r="175" spans="1:12">
      <c r="A175" s="69"/>
      <c r="B175" s="130"/>
      <c r="C175" s="181"/>
      <c r="D175" s="181"/>
      <c r="E175" s="275"/>
      <c r="F175" s="322"/>
    </row>
    <row r="176" spans="1:12">
      <c r="A176" s="67"/>
      <c r="B176" s="129" t="s">
        <v>65</v>
      </c>
      <c r="C176" s="180"/>
      <c r="D176" s="180"/>
      <c r="E176" s="274"/>
      <c r="F176" s="321"/>
    </row>
    <row r="177" spans="1:6">
      <c r="A177" s="70"/>
      <c r="B177" s="129" t="s">
        <v>66</v>
      </c>
      <c r="C177" s="180"/>
      <c r="D177" s="180"/>
      <c r="E177" s="274"/>
      <c r="F177" s="321"/>
    </row>
    <row r="178" spans="1:6" ht="36.75">
      <c r="A178" s="70">
        <v>1</v>
      </c>
      <c r="B178" s="332" t="s">
        <v>215</v>
      </c>
      <c r="C178" s="180" t="s">
        <v>67</v>
      </c>
      <c r="D178" s="180">
        <v>8</v>
      </c>
      <c r="E178" s="276"/>
      <c r="F178" s="314">
        <f t="shared" ref="F178:F209" si="13">E178*D178</f>
        <v>0</v>
      </c>
    </row>
    <row r="179" spans="1:6">
      <c r="A179" s="70">
        <v>2</v>
      </c>
      <c r="B179" s="131" t="s">
        <v>68</v>
      </c>
      <c r="C179" s="180" t="s">
        <v>67</v>
      </c>
      <c r="D179" s="180">
        <v>7</v>
      </c>
      <c r="E179" s="276"/>
      <c r="F179" s="314">
        <f t="shared" si="13"/>
        <v>0</v>
      </c>
    </row>
    <row r="180" spans="1:6">
      <c r="A180" s="70">
        <v>3</v>
      </c>
      <c r="B180" s="132" t="s">
        <v>69</v>
      </c>
      <c r="C180" s="180" t="s">
        <v>67</v>
      </c>
      <c r="D180" s="180">
        <v>20</v>
      </c>
      <c r="E180" s="276"/>
      <c r="F180" s="314">
        <f t="shared" si="13"/>
        <v>0</v>
      </c>
    </row>
    <row r="181" spans="1:6">
      <c r="A181" s="70">
        <v>4</v>
      </c>
      <c r="B181" s="132" t="s">
        <v>70</v>
      </c>
      <c r="C181" s="180" t="s">
        <v>24</v>
      </c>
      <c r="D181" s="180">
        <v>5</v>
      </c>
      <c r="E181" s="267"/>
      <c r="F181" s="314">
        <f t="shared" si="13"/>
        <v>0</v>
      </c>
    </row>
    <row r="182" spans="1:6" s="73" customFormat="1" ht="36.75" customHeight="1">
      <c r="A182" s="72">
        <v>5</v>
      </c>
      <c r="B182" s="133" t="s">
        <v>216</v>
      </c>
      <c r="C182" s="182" t="s">
        <v>24</v>
      </c>
      <c r="D182" s="182">
        <v>5</v>
      </c>
      <c r="E182" s="267"/>
      <c r="F182" s="314">
        <f t="shared" si="13"/>
        <v>0</v>
      </c>
    </row>
    <row r="183" spans="1:6">
      <c r="A183" s="70">
        <v>6</v>
      </c>
      <c r="B183" s="132" t="s">
        <v>71</v>
      </c>
      <c r="C183" s="180" t="s">
        <v>24</v>
      </c>
      <c r="D183" s="180">
        <v>1</v>
      </c>
      <c r="E183" s="267"/>
      <c r="F183" s="314">
        <f t="shared" si="13"/>
        <v>0</v>
      </c>
    </row>
    <row r="184" spans="1:6">
      <c r="A184" s="70">
        <v>7</v>
      </c>
      <c r="B184" s="132" t="s">
        <v>72</v>
      </c>
      <c r="C184" s="180" t="s">
        <v>24</v>
      </c>
      <c r="D184" s="180">
        <v>8</v>
      </c>
      <c r="E184" s="267"/>
      <c r="F184" s="314">
        <f t="shared" si="13"/>
        <v>0</v>
      </c>
    </row>
    <row r="185" spans="1:6">
      <c r="A185" s="70">
        <v>8</v>
      </c>
      <c r="B185" s="132" t="s">
        <v>73</v>
      </c>
      <c r="C185" s="180" t="s">
        <v>24</v>
      </c>
      <c r="D185" s="180">
        <v>7</v>
      </c>
      <c r="E185" s="267"/>
      <c r="F185" s="314">
        <f t="shared" si="13"/>
        <v>0</v>
      </c>
    </row>
    <row r="186" spans="1:6">
      <c r="A186" s="70">
        <v>9</v>
      </c>
      <c r="B186" s="132" t="s">
        <v>74</v>
      </c>
      <c r="C186" s="180" t="s">
        <v>24</v>
      </c>
      <c r="D186" s="180">
        <v>20</v>
      </c>
      <c r="E186" s="267"/>
      <c r="F186" s="314">
        <f t="shared" si="13"/>
        <v>0</v>
      </c>
    </row>
    <row r="187" spans="1:6" ht="36.75">
      <c r="A187" s="70">
        <v>10</v>
      </c>
      <c r="B187" s="136" t="s">
        <v>217</v>
      </c>
      <c r="C187" s="180" t="s">
        <v>67</v>
      </c>
      <c r="D187" s="180">
        <v>8</v>
      </c>
      <c r="E187" s="267"/>
      <c r="F187" s="314">
        <f t="shared" si="13"/>
        <v>0</v>
      </c>
    </row>
    <row r="188" spans="1:6">
      <c r="A188" s="70">
        <v>11</v>
      </c>
      <c r="B188" s="132" t="s">
        <v>75</v>
      </c>
      <c r="C188" s="180" t="s">
        <v>67</v>
      </c>
      <c r="D188" s="180">
        <v>7</v>
      </c>
      <c r="E188" s="267"/>
      <c r="F188" s="314">
        <f t="shared" si="13"/>
        <v>0</v>
      </c>
    </row>
    <row r="189" spans="1:6">
      <c r="A189" s="70">
        <v>12</v>
      </c>
      <c r="B189" s="132" t="s">
        <v>76</v>
      </c>
      <c r="C189" s="180" t="s">
        <v>67</v>
      </c>
      <c r="D189" s="180">
        <v>20</v>
      </c>
      <c r="E189" s="267"/>
      <c r="F189" s="314">
        <f t="shared" si="13"/>
        <v>0</v>
      </c>
    </row>
    <row r="190" spans="1:6">
      <c r="A190" s="70">
        <v>13</v>
      </c>
      <c r="B190" s="132" t="s">
        <v>77</v>
      </c>
      <c r="C190" s="180" t="s">
        <v>67</v>
      </c>
      <c r="D190" s="180">
        <v>35</v>
      </c>
      <c r="E190" s="276"/>
      <c r="F190" s="314">
        <f t="shared" si="13"/>
        <v>0</v>
      </c>
    </row>
    <row r="191" spans="1:6">
      <c r="A191" s="70">
        <v>14</v>
      </c>
      <c r="B191" s="132" t="s">
        <v>78</v>
      </c>
      <c r="C191" s="180" t="s">
        <v>67</v>
      </c>
      <c r="D191" s="180">
        <v>35</v>
      </c>
      <c r="E191" s="276"/>
      <c r="F191" s="314">
        <f t="shared" si="13"/>
        <v>0</v>
      </c>
    </row>
    <row r="192" spans="1:6">
      <c r="A192" s="70"/>
      <c r="B192" s="132"/>
      <c r="C192" s="176" t="s">
        <v>8</v>
      </c>
      <c r="D192" s="180"/>
      <c r="E192" s="276"/>
      <c r="F192" s="323">
        <f>SUM(F178:F191)</f>
        <v>0</v>
      </c>
    </row>
    <row r="193" spans="1:6">
      <c r="A193" s="70"/>
      <c r="B193" s="129" t="s">
        <v>79</v>
      </c>
      <c r="C193" s="180"/>
      <c r="D193" s="180"/>
      <c r="E193" s="276"/>
      <c r="F193" s="314"/>
    </row>
    <row r="194" spans="1:6" ht="36.75">
      <c r="A194" s="71">
        <v>1</v>
      </c>
      <c r="B194" s="133" t="s">
        <v>218</v>
      </c>
      <c r="C194" s="182" t="s">
        <v>12</v>
      </c>
      <c r="D194" s="228">
        <v>43</v>
      </c>
      <c r="E194" s="276"/>
      <c r="F194" s="314">
        <f t="shared" si="13"/>
        <v>0</v>
      </c>
    </row>
    <row r="195" spans="1:6">
      <c r="A195" s="71">
        <v>2</v>
      </c>
      <c r="B195" s="131" t="s">
        <v>80</v>
      </c>
      <c r="C195" s="182" t="s">
        <v>12</v>
      </c>
      <c r="D195" s="228">
        <v>8</v>
      </c>
      <c r="E195" s="276"/>
      <c r="F195" s="314">
        <f t="shared" si="13"/>
        <v>0</v>
      </c>
    </row>
    <row r="196" spans="1:6">
      <c r="A196" s="71">
        <v>3</v>
      </c>
      <c r="B196" s="131" t="s">
        <v>81</v>
      </c>
      <c r="C196" s="182" t="s">
        <v>12</v>
      </c>
      <c r="D196" s="228">
        <v>13</v>
      </c>
      <c r="E196" s="276"/>
      <c r="F196" s="314">
        <f t="shared" si="13"/>
        <v>0</v>
      </c>
    </row>
    <row r="197" spans="1:6">
      <c r="A197" s="71">
        <v>4</v>
      </c>
      <c r="B197" s="131" t="s">
        <v>82</v>
      </c>
      <c r="C197" s="182" t="s">
        <v>12</v>
      </c>
      <c r="D197" s="182">
        <v>13</v>
      </c>
      <c r="E197" s="276"/>
      <c r="F197" s="314">
        <f t="shared" si="13"/>
        <v>0</v>
      </c>
    </row>
    <row r="198" spans="1:6">
      <c r="A198" s="71">
        <v>5</v>
      </c>
      <c r="B198" s="131" t="s">
        <v>83</v>
      </c>
      <c r="C198" s="182" t="s">
        <v>12</v>
      </c>
      <c r="D198" s="228">
        <v>30</v>
      </c>
      <c r="E198" s="276"/>
      <c r="F198" s="314">
        <f t="shared" si="13"/>
        <v>0</v>
      </c>
    </row>
    <row r="199" spans="1:6" ht="36.75">
      <c r="A199" s="71">
        <v>6</v>
      </c>
      <c r="B199" s="133" t="s">
        <v>84</v>
      </c>
      <c r="C199" s="182" t="s">
        <v>85</v>
      </c>
      <c r="D199" s="228">
        <v>40</v>
      </c>
      <c r="E199" s="276"/>
      <c r="F199" s="314">
        <f t="shared" si="13"/>
        <v>0</v>
      </c>
    </row>
    <row r="200" spans="1:6">
      <c r="A200" s="71">
        <v>7</v>
      </c>
      <c r="B200" s="131" t="s">
        <v>86</v>
      </c>
      <c r="C200" s="182" t="s">
        <v>24</v>
      </c>
      <c r="D200" s="228">
        <v>8</v>
      </c>
      <c r="E200" s="276"/>
      <c r="F200" s="314">
        <f t="shared" si="13"/>
        <v>0</v>
      </c>
    </row>
    <row r="201" spans="1:6">
      <c r="A201" s="71">
        <v>8</v>
      </c>
      <c r="B201" s="131" t="s">
        <v>87</v>
      </c>
      <c r="C201" s="182" t="s">
        <v>24</v>
      </c>
      <c r="D201" s="228">
        <v>1</v>
      </c>
      <c r="E201" s="274"/>
      <c r="F201" s="314">
        <f t="shared" si="13"/>
        <v>0</v>
      </c>
    </row>
    <row r="202" spans="1:6" ht="54">
      <c r="A202" s="71">
        <v>9</v>
      </c>
      <c r="B202" s="74" t="s">
        <v>88</v>
      </c>
      <c r="C202" s="182" t="s">
        <v>24</v>
      </c>
      <c r="D202" s="228">
        <v>1</v>
      </c>
      <c r="E202" s="274"/>
      <c r="F202" s="314">
        <f t="shared" si="13"/>
        <v>0</v>
      </c>
    </row>
    <row r="203" spans="1:6" ht="36.75">
      <c r="A203" s="71">
        <v>10</v>
      </c>
      <c r="B203" s="133" t="s">
        <v>219</v>
      </c>
      <c r="C203" s="182" t="s">
        <v>24</v>
      </c>
      <c r="D203" s="228">
        <v>1</v>
      </c>
      <c r="E203" s="267"/>
      <c r="F203" s="314">
        <f t="shared" si="13"/>
        <v>0</v>
      </c>
    </row>
    <row r="204" spans="1:6">
      <c r="A204" s="71">
        <v>11</v>
      </c>
      <c r="B204" s="131" t="s">
        <v>89</v>
      </c>
      <c r="C204" s="182" t="s">
        <v>24</v>
      </c>
      <c r="D204" s="228">
        <v>1</v>
      </c>
      <c r="E204" s="267"/>
      <c r="F204" s="314">
        <f t="shared" si="13"/>
        <v>0</v>
      </c>
    </row>
    <row r="205" spans="1:6">
      <c r="A205" s="71">
        <v>12</v>
      </c>
      <c r="B205" s="74" t="s">
        <v>90</v>
      </c>
      <c r="C205" s="182" t="s">
        <v>24</v>
      </c>
      <c r="D205" s="228">
        <v>8</v>
      </c>
      <c r="E205" s="267"/>
      <c r="F205" s="314">
        <f t="shared" si="13"/>
        <v>0</v>
      </c>
    </row>
    <row r="206" spans="1:6">
      <c r="A206" s="71">
        <v>13</v>
      </c>
      <c r="B206" s="74" t="s">
        <v>91</v>
      </c>
      <c r="C206" s="182" t="s">
        <v>85</v>
      </c>
      <c r="D206" s="228">
        <v>40</v>
      </c>
      <c r="E206" s="267"/>
      <c r="F206" s="314">
        <f t="shared" si="13"/>
        <v>0</v>
      </c>
    </row>
    <row r="207" spans="1:6">
      <c r="A207" s="71">
        <v>14</v>
      </c>
      <c r="B207" s="134" t="s">
        <v>92</v>
      </c>
      <c r="C207" s="182" t="s">
        <v>24</v>
      </c>
      <c r="D207" s="228">
        <v>1</v>
      </c>
      <c r="E207" s="267"/>
      <c r="F207" s="314">
        <f t="shared" si="13"/>
        <v>0</v>
      </c>
    </row>
    <row r="208" spans="1:6">
      <c r="A208" s="71">
        <v>15</v>
      </c>
      <c r="B208" s="74" t="s">
        <v>93</v>
      </c>
      <c r="C208" s="182" t="s">
        <v>85</v>
      </c>
      <c r="D208" s="228">
        <v>40</v>
      </c>
      <c r="E208" s="267"/>
      <c r="F208" s="314">
        <f t="shared" si="13"/>
        <v>0</v>
      </c>
    </row>
    <row r="209" spans="1:6">
      <c r="A209" s="71">
        <v>16</v>
      </c>
      <c r="B209" s="74" t="s">
        <v>94</v>
      </c>
      <c r="C209" s="182" t="s">
        <v>85</v>
      </c>
      <c r="D209" s="228">
        <v>40</v>
      </c>
      <c r="E209" s="267"/>
      <c r="F209" s="314">
        <f t="shared" si="13"/>
        <v>0</v>
      </c>
    </row>
    <row r="210" spans="1:6">
      <c r="A210" s="67"/>
      <c r="B210" s="132"/>
      <c r="C210" s="176" t="s">
        <v>8</v>
      </c>
      <c r="D210" s="180"/>
      <c r="E210" s="276"/>
      <c r="F210" s="323">
        <f>SUM(F194:F209)</f>
        <v>0</v>
      </c>
    </row>
    <row r="211" spans="1:6">
      <c r="A211" s="67"/>
      <c r="B211" s="135" t="s">
        <v>95</v>
      </c>
      <c r="C211" s="180"/>
      <c r="D211" s="180"/>
      <c r="E211" s="276"/>
      <c r="F211" s="314"/>
    </row>
    <row r="212" spans="1:6">
      <c r="A212" s="67"/>
      <c r="B212" s="129" t="s">
        <v>66</v>
      </c>
      <c r="C212" s="180"/>
      <c r="D212" s="180"/>
      <c r="E212" s="276"/>
      <c r="F212" s="314"/>
    </row>
    <row r="213" spans="1:6">
      <c r="A213" s="67">
        <v>1</v>
      </c>
      <c r="B213" s="134" t="s">
        <v>96</v>
      </c>
      <c r="C213" s="180" t="s">
        <v>67</v>
      </c>
      <c r="D213" s="180">
        <v>4</v>
      </c>
      <c r="E213" s="276"/>
      <c r="F213" s="314">
        <f t="shared" ref="F213:F244" si="14">E213*D213</f>
        <v>0</v>
      </c>
    </row>
    <row r="214" spans="1:6">
      <c r="A214" s="67">
        <v>2</v>
      </c>
      <c r="B214" s="132" t="s">
        <v>97</v>
      </c>
      <c r="C214" s="180" t="s">
        <v>67</v>
      </c>
      <c r="D214" s="180">
        <v>5</v>
      </c>
      <c r="E214" s="267"/>
      <c r="F214" s="314">
        <f t="shared" si="14"/>
        <v>0</v>
      </c>
    </row>
    <row r="215" spans="1:6" ht="36">
      <c r="A215" s="67">
        <v>3</v>
      </c>
      <c r="B215" s="134" t="s">
        <v>98</v>
      </c>
      <c r="C215" s="180" t="s">
        <v>67</v>
      </c>
      <c r="D215" s="180">
        <v>24</v>
      </c>
      <c r="E215" s="267"/>
      <c r="F215" s="314">
        <f t="shared" si="14"/>
        <v>0</v>
      </c>
    </row>
    <row r="216" spans="1:6">
      <c r="A216" s="67">
        <v>4</v>
      </c>
      <c r="B216" s="132" t="s">
        <v>99</v>
      </c>
      <c r="C216" s="180" t="s">
        <v>67</v>
      </c>
      <c r="D216" s="180">
        <v>12</v>
      </c>
      <c r="E216" s="267"/>
      <c r="F216" s="314">
        <f t="shared" si="14"/>
        <v>0</v>
      </c>
    </row>
    <row r="217" spans="1:6">
      <c r="A217" s="67">
        <v>5</v>
      </c>
      <c r="B217" s="132" t="s">
        <v>100</v>
      </c>
      <c r="C217" s="180" t="s">
        <v>67</v>
      </c>
      <c r="D217" s="180">
        <v>1</v>
      </c>
      <c r="E217" s="276"/>
      <c r="F217" s="314">
        <f t="shared" si="14"/>
        <v>0</v>
      </c>
    </row>
    <row r="218" spans="1:6">
      <c r="A218" s="67">
        <v>6</v>
      </c>
      <c r="B218" s="134" t="s">
        <v>101</v>
      </c>
      <c r="C218" s="180" t="s">
        <v>67</v>
      </c>
      <c r="D218" s="180">
        <v>3</v>
      </c>
      <c r="E218" s="277"/>
      <c r="F218" s="314">
        <f t="shared" si="14"/>
        <v>0</v>
      </c>
    </row>
    <row r="219" spans="1:6">
      <c r="A219" s="67">
        <v>7</v>
      </c>
      <c r="B219" s="134" t="s">
        <v>102</v>
      </c>
      <c r="C219" s="180" t="s">
        <v>24</v>
      </c>
      <c r="D219" s="180">
        <v>1</v>
      </c>
      <c r="E219" s="277"/>
      <c r="F219" s="314">
        <f t="shared" si="14"/>
        <v>0</v>
      </c>
    </row>
    <row r="220" spans="1:6">
      <c r="A220" s="67">
        <v>8</v>
      </c>
      <c r="B220" s="132" t="s">
        <v>97</v>
      </c>
      <c r="C220" s="180" t="s">
        <v>24</v>
      </c>
      <c r="D220" s="180">
        <v>8</v>
      </c>
      <c r="E220" s="276"/>
      <c r="F220" s="314">
        <f t="shared" si="14"/>
        <v>0</v>
      </c>
    </row>
    <row r="221" spans="1:6">
      <c r="A221" s="67">
        <v>9</v>
      </c>
      <c r="B221" s="134" t="s">
        <v>198</v>
      </c>
      <c r="C221" s="180" t="s">
        <v>24</v>
      </c>
      <c r="D221" s="180">
        <v>1</v>
      </c>
      <c r="E221" s="276"/>
      <c r="F221" s="314">
        <f t="shared" si="14"/>
        <v>0</v>
      </c>
    </row>
    <row r="222" spans="1:6">
      <c r="A222" s="67">
        <v>10</v>
      </c>
      <c r="B222" s="132" t="s">
        <v>97</v>
      </c>
      <c r="C222" s="180" t="s">
        <v>24</v>
      </c>
      <c r="D222" s="180">
        <v>4</v>
      </c>
      <c r="E222" s="276"/>
      <c r="F222" s="314">
        <f t="shared" si="14"/>
        <v>0</v>
      </c>
    </row>
    <row r="223" spans="1:6" ht="36">
      <c r="A223" s="67">
        <v>11</v>
      </c>
      <c r="B223" s="134" t="s">
        <v>103</v>
      </c>
      <c r="C223" s="180" t="s">
        <v>24</v>
      </c>
      <c r="D223" s="180">
        <v>1</v>
      </c>
      <c r="E223" s="276"/>
      <c r="F223" s="314">
        <f t="shared" si="14"/>
        <v>0</v>
      </c>
    </row>
    <row r="224" spans="1:6">
      <c r="A224" s="67">
        <v>12</v>
      </c>
      <c r="B224" s="132" t="s">
        <v>104</v>
      </c>
      <c r="C224" s="180" t="s">
        <v>24</v>
      </c>
      <c r="D224" s="180">
        <v>2</v>
      </c>
      <c r="E224" s="276"/>
      <c r="F224" s="314">
        <f t="shared" si="14"/>
        <v>0</v>
      </c>
    </row>
    <row r="225" spans="1:6">
      <c r="A225" s="67">
        <v>13</v>
      </c>
      <c r="B225" s="134" t="s">
        <v>105</v>
      </c>
      <c r="C225" s="180" t="s">
        <v>24</v>
      </c>
      <c r="D225" s="180">
        <v>12</v>
      </c>
      <c r="E225" s="276"/>
      <c r="F225" s="314">
        <f t="shared" si="14"/>
        <v>0</v>
      </c>
    </row>
    <row r="226" spans="1:6">
      <c r="A226" s="67">
        <v>14</v>
      </c>
      <c r="B226" s="132" t="s">
        <v>99</v>
      </c>
      <c r="C226" s="180" t="s">
        <v>24</v>
      </c>
      <c r="D226" s="180">
        <v>1</v>
      </c>
      <c r="E226" s="276"/>
      <c r="F226" s="314">
        <f t="shared" si="14"/>
        <v>0</v>
      </c>
    </row>
    <row r="227" spans="1:6">
      <c r="A227" s="67">
        <v>15</v>
      </c>
      <c r="B227" s="134" t="s">
        <v>199</v>
      </c>
      <c r="C227" s="180" t="s">
        <v>24</v>
      </c>
      <c r="D227" s="180">
        <v>13</v>
      </c>
      <c r="E227" s="276"/>
      <c r="F227" s="314">
        <f t="shared" si="14"/>
        <v>0</v>
      </c>
    </row>
    <row r="228" spans="1:6" ht="36">
      <c r="A228" s="67">
        <v>16</v>
      </c>
      <c r="B228" s="134" t="s">
        <v>106</v>
      </c>
      <c r="C228" s="180" t="s">
        <v>24</v>
      </c>
      <c r="D228" s="180">
        <v>4</v>
      </c>
      <c r="E228" s="276"/>
      <c r="F228" s="314">
        <f t="shared" si="14"/>
        <v>0</v>
      </c>
    </row>
    <row r="229" spans="1:6">
      <c r="A229" s="67">
        <v>17</v>
      </c>
      <c r="B229" s="132" t="s">
        <v>107</v>
      </c>
      <c r="C229" s="180" t="s">
        <v>24</v>
      </c>
      <c r="D229" s="180">
        <v>2</v>
      </c>
      <c r="E229" s="276"/>
      <c r="F229" s="314">
        <f t="shared" si="14"/>
        <v>0</v>
      </c>
    </row>
    <row r="230" spans="1:6">
      <c r="A230" s="67">
        <v>18</v>
      </c>
      <c r="B230" s="132" t="s">
        <v>108</v>
      </c>
      <c r="C230" s="180" t="s">
        <v>24</v>
      </c>
      <c r="D230" s="180">
        <v>3</v>
      </c>
      <c r="E230" s="276"/>
      <c r="F230" s="314">
        <f t="shared" si="14"/>
        <v>0</v>
      </c>
    </row>
    <row r="231" spans="1:6" ht="36">
      <c r="A231" s="67">
        <v>19</v>
      </c>
      <c r="B231" s="134" t="s">
        <v>109</v>
      </c>
      <c r="C231" s="180" t="s">
        <v>24</v>
      </c>
      <c r="D231" s="180">
        <v>6</v>
      </c>
      <c r="E231" s="274"/>
      <c r="F231" s="314">
        <f t="shared" si="14"/>
        <v>0</v>
      </c>
    </row>
    <row r="232" spans="1:6">
      <c r="A232" s="67">
        <v>20</v>
      </c>
      <c r="B232" s="134" t="s">
        <v>110</v>
      </c>
      <c r="C232" s="180" t="s">
        <v>24</v>
      </c>
      <c r="D232" s="180">
        <v>1</v>
      </c>
      <c r="E232" s="276"/>
      <c r="F232" s="314">
        <f t="shared" si="14"/>
        <v>0</v>
      </c>
    </row>
    <row r="233" spans="1:6">
      <c r="A233" s="67">
        <v>21</v>
      </c>
      <c r="B233" s="134" t="s">
        <v>111</v>
      </c>
      <c r="C233" s="180" t="s">
        <v>112</v>
      </c>
      <c r="D233" s="180">
        <v>1</v>
      </c>
      <c r="E233" s="276"/>
      <c r="F233" s="314">
        <f t="shared" si="14"/>
        <v>0</v>
      </c>
    </row>
    <row r="234" spans="1:6" ht="36">
      <c r="A234" s="67">
        <v>22</v>
      </c>
      <c r="B234" s="134" t="s">
        <v>113</v>
      </c>
      <c r="C234" s="180" t="s">
        <v>24</v>
      </c>
      <c r="D234" s="180">
        <v>1</v>
      </c>
      <c r="E234" s="276"/>
      <c r="F234" s="314">
        <f t="shared" si="14"/>
        <v>0</v>
      </c>
    </row>
    <row r="235" spans="1:6">
      <c r="A235" s="67">
        <v>23</v>
      </c>
      <c r="B235" s="134" t="s">
        <v>114</v>
      </c>
      <c r="C235" s="180" t="s">
        <v>24</v>
      </c>
      <c r="D235" s="180">
        <v>4</v>
      </c>
      <c r="E235" s="276"/>
      <c r="F235" s="314">
        <f t="shared" si="14"/>
        <v>0</v>
      </c>
    </row>
    <row r="236" spans="1:6" ht="36">
      <c r="A236" s="67">
        <v>24</v>
      </c>
      <c r="B236" s="134" t="s">
        <v>115</v>
      </c>
      <c r="C236" s="180" t="s">
        <v>24</v>
      </c>
      <c r="D236" s="180">
        <v>5</v>
      </c>
      <c r="E236" s="276"/>
      <c r="F236" s="314">
        <f t="shared" si="14"/>
        <v>0</v>
      </c>
    </row>
    <row r="237" spans="1:6">
      <c r="A237" s="67">
        <v>25</v>
      </c>
      <c r="B237" s="134" t="s">
        <v>116</v>
      </c>
      <c r="C237" s="180" t="s">
        <v>24</v>
      </c>
      <c r="D237" s="180">
        <v>1</v>
      </c>
      <c r="E237" s="276"/>
      <c r="F237" s="314">
        <f t="shared" si="14"/>
        <v>0</v>
      </c>
    </row>
    <row r="238" spans="1:6" ht="36">
      <c r="A238" s="67">
        <v>26</v>
      </c>
      <c r="B238" s="134" t="s">
        <v>117</v>
      </c>
      <c r="C238" s="180" t="s">
        <v>24</v>
      </c>
      <c r="D238" s="180">
        <v>4</v>
      </c>
      <c r="E238" s="276"/>
      <c r="F238" s="314">
        <f t="shared" si="14"/>
        <v>0</v>
      </c>
    </row>
    <row r="239" spans="1:6" ht="36">
      <c r="A239" s="67">
        <v>27</v>
      </c>
      <c r="B239" s="134" t="s">
        <v>118</v>
      </c>
      <c r="C239" s="180" t="s">
        <v>24</v>
      </c>
      <c r="D239" s="180">
        <v>1</v>
      </c>
      <c r="E239" s="274"/>
      <c r="F239" s="314">
        <f t="shared" si="14"/>
        <v>0</v>
      </c>
    </row>
    <row r="240" spans="1:6" ht="36.75">
      <c r="A240" s="67">
        <v>28</v>
      </c>
      <c r="B240" s="133" t="s">
        <v>119</v>
      </c>
      <c r="C240" s="182" t="s">
        <v>12</v>
      </c>
      <c r="D240" s="180">
        <v>20</v>
      </c>
      <c r="E240" s="274"/>
      <c r="F240" s="314">
        <f t="shared" si="14"/>
        <v>0</v>
      </c>
    </row>
    <row r="241" spans="1:6">
      <c r="A241" s="67">
        <v>29</v>
      </c>
      <c r="B241" s="74" t="s">
        <v>82</v>
      </c>
      <c r="C241" s="182" t="s">
        <v>12</v>
      </c>
      <c r="D241" s="180">
        <v>10</v>
      </c>
      <c r="E241" s="267"/>
      <c r="F241" s="314">
        <f t="shared" si="14"/>
        <v>0</v>
      </c>
    </row>
    <row r="242" spans="1:6" ht="36">
      <c r="A242" s="67">
        <v>30</v>
      </c>
      <c r="B242" s="74" t="s">
        <v>83</v>
      </c>
      <c r="C242" s="182" t="s">
        <v>12</v>
      </c>
      <c r="D242" s="180">
        <v>10</v>
      </c>
      <c r="E242" s="267"/>
      <c r="F242" s="314">
        <f t="shared" si="14"/>
        <v>0</v>
      </c>
    </row>
    <row r="243" spans="1:6">
      <c r="A243" s="67">
        <v>31</v>
      </c>
      <c r="B243" s="134" t="s">
        <v>120</v>
      </c>
      <c r="C243" s="180" t="s">
        <v>85</v>
      </c>
      <c r="D243" s="180">
        <v>8</v>
      </c>
      <c r="E243" s="267"/>
      <c r="F243" s="314">
        <f t="shared" si="14"/>
        <v>0</v>
      </c>
    </row>
    <row r="244" spans="1:6">
      <c r="A244" s="67">
        <v>32</v>
      </c>
      <c r="B244" s="134" t="s">
        <v>121</v>
      </c>
      <c r="C244" s="180" t="s">
        <v>85</v>
      </c>
      <c r="D244" s="180">
        <v>40</v>
      </c>
      <c r="E244" s="267"/>
      <c r="F244" s="314">
        <f t="shared" si="14"/>
        <v>0</v>
      </c>
    </row>
    <row r="245" spans="1:6">
      <c r="A245" s="67"/>
      <c r="B245" s="134"/>
      <c r="C245" s="176" t="s">
        <v>8</v>
      </c>
      <c r="D245" s="180"/>
      <c r="E245" s="267"/>
      <c r="F245" s="323">
        <f>SUM(F213:F244)</f>
        <v>0</v>
      </c>
    </row>
    <row r="246" spans="1:6">
      <c r="A246" s="67"/>
      <c r="B246" s="134"/>
      <c r="C246" s="176"/>
      <c r="D246" s="180"/>
      <c r="E246" s="267"/>
      <c r="F246" s="323"/>
    </row>
    <row r="247" spans="1:6">
      <c r="A247" s="67"/>
      <c r="B247" s="129" t="s">
        <v>79</v>
      </c>
      <c r="C247" s="180"/>
      <c r="D247" s="180"/>
      <c r="E247" s="267"/>
      <c r="F247" s="314"/>
    </row>
    <row r="248" spans="1:6">
      <c r="A248" s="67"/>
      <c r="B248" s="134"/>
      <c r="C248" s="180"/>
      <c r="D248" s="180"/>
      <c r="E248" s="267"/>
      <c r="F248" s="314"/>
    </row>
    <row r="249" spans="1:6" ht="36.75">
      <c r="A249" s="75">
        <v>1</v>
      </c>
      <c r="B249" s="133" t="s">
        <v>122</v>
      </c>
      <c r="C249" s="182" t="s">
        <v>12</v>
      </c>
      <c r="D249" s="228">
        <v>6</v>
      </c>
      <c r="E249" s="276"/>
      <c r="F249" s="314">
        <f t="shared" ref="F249:F263" si="15">E249*D249</f>
        <v>0</v>
      </c>
    </row>
    <row r="250" spans="1:6">
      <c r="A250" s="75">
        <v>2</v>
      </c>
      <c r="B250" s="74" t="s">
        <v>80</v>
      </c>
      <c r="C250" s="182" t="s">
        <v>12</v>
      </c>
      <c r="D250" s="229">
        <v>2</v>
      </c>
      <c r="E250" s="276"/>
      <c r="F250" s="314">
        <f t="shared" si="15"/>
        <v>0</v>
      </c>
    </row>
    <row r="251" spans="1:6">
      <c r="A251" s="75">
        <v>3</v>
      </c>
      <c r="B251" s="74" t="s">
        <v>123</v>
      </c>
      <c r="C251" s="182" t="s">
        <v>12</v>
      </c>
      <c r="D251" s="229">
        <v>1</v>
      </c>
      <c r="E251" s="267"/>
      <c r="F251" s="314">
        <f t="shared" si="15"/>
        <v>0</v>
      </c>
    </row>
    <row r="252" spans="1:6">
      <c r="A252" s="75">
        <v>4</v>
      </c>
      <c r="B252" s="74" t="s">
        <v>81</v>
      </c>
      <c r="C252" s="182" t="s">
        <v>12</v>
      </c>
      <c r="D252" s="229">
        <v>5</v>
      </c>
      <c r="E252" s="267"/>
      <c r="F252" s="314">
        <f t="shared" si="15"/>
        <v>0</v>
      </c>
    </row>
    <row r="253" spans="1:6">
      <c r="A253" s="75">
        <v>5</v>
      </c>
      <c r="B253" s="74" t="s">
        <v>82</v>
      </c>
      <c r="C253" s="182" t="s">
        <v>12</v>
      </c>
      <c r="D253" s="229">
        <v>3</v>
      </c>
      <c r="E253" s="267"/>
      <c r="F253" s="314">
        <f t="shared" si="15"/>
        <v>0</v>
      </c>
    </row>
    <row r="254" spans="1:6">
      <c r="A254" s="75">
        <v>6</v>
      </c>
      <c r="B254" s="74" t="s">
        <v>124</v>
      </c>
      <c r="C254" s="182" t="s">
        <v>12</v>
      </c>
      <c r="D254" s="229">
        <v>2</v>
      </c>
      <c r="E254" s="267"/>
      <c r="F254" s="314">
        <f t="shared" si="15"/>
        <v>0</v>
      </c>
    </row>
    <row r="255" spans="1:6" ht="36">
      <c r="A255" s="75">
        <v>7</v>
      </c>
      <c r="B255" s="74" t="s">
        <v>83</v>
      </c>
      <c r="C255" s="182" t="s">
        <v>12</v>
      </c>
      <c r="D255" s="229">
        <v>3</v>
      </c>
      <c r="E255" s="267"/>
      <c r="F255" s="314">
        <f t="shared" si="15"/>
        <v>0</v>
      </c>
    </row>
    <row r="256" spans="1:6" ht="36">
      <c r="A256" s="75">
        <v>8</v>
      </c>
      <c r="B256" s="134" t="s">
        <v>125</v>
      </c>
      <c r="C256" s="180" t="s">
        <v>85</v>
      </c>
      <c r="D256" s="230">
        <v>9</v>
      </c>
      <c r="E256" s="276"/>
      <c r="F256" s="314">
        <f t="shared" si="15"/>
        <v>0</v>
      </c>
    </row>
    <row r="257" spans="1:6" ht="54">
      <c r="A257" s="75">
        <v>9</v>
      </c>
      <c r="B257" s="74" t="s">
        <v>200</v>
      </c>
      <c r="C257" s="180" t="s">
        <v>24</v>
      </c>
      <c r="D257" s="230">
        <v>1</v>
      </c>
      <c r="E257" s="267"/>
      <c r="F257" s="314">
        <f t="shared" si="15"/>
        <v>0</v>
      </c>
    </row>
    <row r="258" spans="1:6" ht="36.75">
      <c r="A258" s="75">
        <v>10</v>
      </c>
      <c r="B258" s="136" t="s">
        <v>126</v>
      </c>
      <c r="C258" s="180" t="s">
        <v>12</v>
      </c>
      <c r="D258" s="230">
        <v>0.5</v>
      </c>
      <c r="E258" s="267"/>
      <c r="F258" s="314">
        <f t="shared" si="15"/>
        <v>0</v>
      </c>
    </row>
    <row r="259" spans="1:6" ht="36.75">
      <c r="A259" s="75">
        <v>11</v>
      </c>
      <c r="B259" s="136" t="s">
        <v>127</v>
      </c>
      <c r="C259" s="180" t="s">
        <v>13</v>
      </c>
      <c r="D259" s="230">
        <v>3</v>
      </c>
      <c r="E259" s="267"/>
      <c r="F259" s="314">
        <f t="shared" si="15"/>
        <v>0</v>
      </c>
    </row>
    <row r="260" spans="1:6" ht="36.75">
      <c r="A260" s="75">
        <v>12</v>
      </c>
      <c r="B260" s="136" t="s">
        <v>128</v>
      </c>
      <c r="C260" s="180" t="s">
        <v>12</v>
      </c>
      <c r="D260" s="230">
        <v>0.5</v>
      </c>
      <c r="E260" s="267"/>
      <c r="F260" s="314">
        <f t="shared" si="15"/>
        <v>0</v>
      </c>
    </row>
    <row r="261" spans="1:6">
      <c r="A261" s="75">
        <v>13</v>
      </c>
      <c r="B261" s="134" t="s">
        <v>91</v>
      </c>
      <c r="C261" s="180" t="s">
        <v>85</v>
      </c>
      <c r="D261" s="230">
        <v>9</v>
      </c>
      <c r="E261" s="267"/>
      <c r="F261" s="314">
        <f t="shared" si="15"/>
        <v>0</v>
      </c>
    </row>
    <row r="262" spans="1:6">
      <c r="A262" s="75">
        <v>14</v>
      </c>
      <c r="B262" s="136" t="s">
        <v>129</v>
      </c>
      <c r="C262" s="180" t="s">
        <v>85</v>
      </c>
      <c r="D262" s="231">
        <v>9</v>
      </c>
      <c r="E262" s="267"/>
      <c r="F262" s="314">
        <f t="shared" si="15"/>
        <v>0</v>
      </c>
    </row>
    <row r="263" spans="1:6">
      <c r="A263" s="76">
        <v>15</v>
      </c>
      <c r="B263" s="134" t="s">
        <v>201</v>
      </c>
      <c r="C263" s="180" t="s">
        <v>24</v>
      </c>
      <c r="D263" s="231">
        <v>1</v>
      </c>
      <c r="E263" s="267"/>
      <c r="F263" s="314">
        <f t="shared" si="15"/>
        <v>0</v>
      </c>
    </row>
    <row r="264" spans="1:6" ht="19.5" thickBot="1">
      <c r="A264" s="67"/>
      <c r="B264" s="137"/>
      <c r="C264" s="183" t="s">
        <v>8</v>
      </c>
      <c r="D264" s="231"/>
      <c r="E264" s="267"/>
      <c r="F264" s="323">
        <f>SUM(F249:F263)</f>
        <v>0</v>
      </c>
    </row>
    <row r="265" spans="1:6" ht="19.5" thickBot="1">
      <c r="B265" s="77" t="s">
        <v>130</v>
      </c>
      <c r="C265" s="184"/>
      <c r="D265" s="232"/>
      <c r="E265" s="278"/>
      <c r="F265" s="78">
        <f>F192+F210+F245+F264</f>
        <v>0</v>
      </c>
    </row>
    <row r="266" spans="1:6">
      <c r="B266" s="138"/>
      <c r="C266" s="185"/>
      <c r="D266" s="185"/>
      <c r="E266" s="279"/>
      <c r="F266" s="79"/>
    </row>
    <row r="267" spans="1:6">
      <c r="A267" s="80"/>
      <c r="B267" s="139" t="s">
        <v>61</v>
      </c>
      <c r="C267" s="186"/>
      <c r="D267" s="186"/>
      <c r="E267" s="280"/>
      <c r="F267" s="324">
        <f>F39+F57+F76+F127+F171+F265</f>
        <v>0</v>
      </c>
    </row>
    <row r="268" spans="1:6">
      <c r="A268" s="80"/>
      <c r="B268" s="139" t="s">
        <v>195</v>
      </c>
      <c r="C268" s="186"/>
      <c r="D268" s="186"/>
      <c r="E268" s="280"/>
      <c r="F268" s="324">
        <f>ROUND(F267*5/100,2)</f>
        <v>0</v>
      </c>
    </row>
    <row r="269" spans="1:6">
      <c r="A269" s="80"/>
      <c r="B269" s="139" t="s">
        <v>62</v>
      </c>
      <c r="C269" s="186"/>
      <c r="D269" s="186"/>
      <c r="E269" s="280"/>
      <c r="F269" s="324">
        <f>F267+F268</f>
        <v>0</v>
      </c>
    </row>
    <row r="270" spans="1:6">
      <c r="A270" s="80"/>
      <c r="B270" s="139" t="s">
        <v>63</v>
      </c>
      <c r="C270" s="186"/>
      <c r="D270" s="186"/>
      <c r="E270" s="280"/>
      <c r="F270" s="324">
        <f>(F269)*0.2</f>
        <v>0</v>
      </c>
    </row>
    <row r="271" spans="1:6">
      <c r="A271" s="81"/>
      <c r="B271" s="140" t="s">
        <v>64</v>
      </c>
      <c r="C271" s="187"/>
      <c r="D271" s="187"/>
      <c r="E271" s="281"/>
      <c r="F271" s="324">
        <f>F269+F270</f>
        <v>0</v>
      </c>
    </row>
    <row r="272" spans="1:6" ht="126">
      <c r="A272" s="82"/>
      <c r="B272" s="141" t="s">
        <v>196</v>
      </c>
      <c r="C272" s="188"/>
      <c r="D272" s="233"/>
      <c r="E272" s="282"/>
      <c r="F272" s="233"/>
    </row>
    <row r="273" spans="2:6">
      <c r="B273" s="138" t="s">
        <v>228</v>
      </c>
      <c r="C273" s="185"/>
      <c r="D273" s="185"/>
      <c r="E273" s="279"/>
      <c r="F273" s="79"/>
    </row>
    <row r="274" spans="2:6">
      <c r="B274" s="333" t="s">
        <v>229</v>
      </c>
      <c r="C274" s="185" t="s">
        <v>230</v>
      </c>
      <c r="D274" s="185"/>
      <c r="E274" s="279"/>
      <c r="F274" s="79"/>
    </row>
    <row r="275" spans="2:6">
      <c r="B275" s="138"/>
      <c r="C275" s="185"/>
      <c r="D275" s="185"/>
      <c r="E275" s="279"/>
      <c r="F275" s="79"/>
    </row>
    <row r="276" spans="2:6">
      <c r="B276" s="138"/>
      <c r="C276" s="185"/>
      <c r="D276" s="185"/>
      <c r="E276" s="279"/>
      <c r="F276" s="79"/>
    </row>
    <row r="277" spans="2:6">
      <c r="B277" s="138"/>
      <c r="C277" s="185"/>
      <c r="D277" s="185"/>
      <c r="E277" s="279"/>
      <c r="F277" s="79"/>
    </row>
    <row r="278" spans="2:6">
      <c r="B278" s="138"/>
      <c r="C278" s="185"/>
      <c r="D278" s="185"/>
      <c r="E278" s="279"/>
      <c r="F278" s="79"/>
    </row>
    <row r="279" spans="2:6">
      <c r="B279" s="138"/>
      <c r="C279" s="185"/>
      <c r="D279" s="185"/>
      <c r="E279" s="279"/>
      <c r="F279" s="79"/>
    </row>
    <row r="280" spans="2:6">
      <c r="B280" s="138"/>
      <c r="C280" s="185"/>
      <c r="D280" s="185"/>
      <c r="E280" s="279"/>
      <c r="F280" s="79"/>
    </row>
    <row r="281" spans="2:6">
      <c r="B281" s="138"/>
      <c r="C281" s="185"/>
      <c r="D281" s="185"/>
      <c r="E281" s="279"/>
      <c r="F281" s="79"/>
    </row>
    <row r="282" spans="2:6">
      <c r="B282" s="138"/>
      <c r="C282" s="185"/>
      <c r="D282" s="185"/>
      <c r="E282" s="279"/>
      <c r="F282" s="79"/>
    </row>
    <row r="283" spans="2:6">
      <c r="B283" s="138"/>
      <c r="C283" s="185"/>
      <c r="D283" s="185"/>
      <c r="E283" s="279"/>
      <c r="F283" s="79"/>
    </row>
    <row r="284" spans="2:6">
      <c r="B284" s="138"/>
      <c r="C284" s="185"/>
      <c r="D284" s="185"/>
      <c r="E284" s="279"/>
      <c r="F284" s="79"/>
    </row>
    <row r="285" spans="2:6">
      <c r="B285" s="138"/>
      <c r="C285" s="185"/>
      <c r="D285" s="185"/>
      <c r="E285" s="279"/>
      <c r="F285" s="79"/>
    </row>
    <row r="286" spans="2:6">
      <c r="B286" s="138"/>
      <c r="C286" s="185"/>
      <c r="D286" s="185"/>
      <c r="E286" s="279"/>
      <c r="F286" s="79"/>
    </row>
    <row r="287" spans="2:6">
      <c r="B287" s="138"/>
      <c r="C287" s="185"/>
      <c r="D287" s="185"/>
      <c r="E287" s="279"/>
      <c r="F287" s="79"/>
    </row>
    <row r="288" spans="2:6">
      <c r="B288" s="138"/>
      <c r="C288" s="185"/>
      <c r="D288" s="185"/>
      <c r="E288" s="279"/>
      <c r="F288" s="79"/>
    </row>
    <row r="289" spans="2:6">
      <c r="B289" s="138"/>
      <c r="C289" s="185"/>
      <c r="D289" s="185"/>
      <c r="E289" s="279"/>
      <c r="F289" s="79"/>
    </row>
    <row r="290" spans="2:6">
      <c r="B290" s="138"/>
      <c r="C290" s="185"/>
      <c r="D290" s="185"/>
      <c r="E290" s="279"/>
      <c r="F290" s="79"/>
    </row>
    <row r="291" spans="2:6">
      <c r="B291" s="138"/>
      <c r="C291" s="185"/>
      <c r="D291" s="185"/>
      <c r="E291" s="279"/>
      <c r="F291" s="79"/>
    </row>
    <row r="292" spans="2:6">
      <c r="B292" s="138"/>
      <c r="C292" s="185"/>
      <c r="D292" s="185"/>
      <c r="E292" s="279"/>
      <c r="F292" s="79"/>
    </row>
    <row r="293" spans="2:6">
      <c r="B293" s="138"/>
      <c r="C293" s="185"/>
      <c r="D293" s="185"/>
      <c r="E293" s="279"/>
      <c r="F293" s="79"/>
    </row>
    <row r="294" spans="2:6">
      <c r="B294" s="138"/>
      <c r="C294" s="185"/>
      <c r="D294" s="185"/>
      <c r="E294" s="279"/>
      <c r="F294" s="79"/>
    </row>
    <row r="295" spans="2:6">
      <c r="B295" s="138"/>
      <c r="C295" s="185"/>
      <c r="D295" s="185"/>
      <c r="E295" s="279"/>
      <c r="F295" s="79"/>
    </row>
    <row r="296" spans="2:6">
      <c r="B296" s="138"/>
      <c r="C296" s="185"/>
      <c r="D296" s="185"/>
      <c r="E296" s="279"/>
      <c r="F296" s="79"/>
    </row>
    <row r="297" spans="2:6">
      <c r="B297" s="138"/>
      <c r="C297" s="185"/>
      <c r="D297" s="185"/>
      <c r="E297" s="279"/>
      <c r="F297" s="79"/>
    </row>
    <row r="298" spans="2:6">
      <c r="B298" s="138"/>
      <c r="C298" s="185"/>
      <c r="D298" s="185"/>
      <c r="E298" s="279"/>
      <c r="F298" s="79"/>
    </row>
    <row r="299" spans="2:6">
      <c r="B299" s="138"/>
      <c r="C299" s="185"/>
      <c r="D299" s="185"/>
      <c r="E299" s="279"/>
      <c r="F299" s="79"/>
    </row>
    <row r="300" spans="2:6">
      <c r="B300" s="138"/>
      <c r="C300" s="185"/>
      <c r="D300" s="185"/>
      <c r="E300" s="279"/>
      <c r="F300" s="79"/>
    </row>
  </sheetData>
  <sheetProtection selectLockedCells="1" selectUnlockedCells="1"/>
  <mergeCells count="3">
    <mergeCell ref="A1:D1"/>
    <mergeCell ref="A2:D2"/>
    <mergeCell ref="E1:F1"/>
  </mergeCells>
  <pageMargins left="0.70866141732283472" right="0.78" top="0.47244094488188981" bottom="0.39370078740157483" header="0.31496062992125984" footer="0.31496062992125984"/>
  <pageSetup paperSize="9" scale="53" firstPageNumber="0" orientation="portrait" horizontalDpi="300" verticalDpi="300" r:id="rId1"/>
  <headerFooter alignWithMargins="0"/>
  <rowBreaks count="4" manualBreakCount="4">
    <brk id="58" max="6" man="1"/>
    <brk id="111" max="6" man="1"/>
    <brk id="172" max="6" man="1"/>
    <brk id="237" max="6" man="1"/>
  </rowBreaks>
  <colBreaks count="2" manualBreakCount="2">
    <brk id="6" max="299" man="1"/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SheetLayoutView="10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SheetLayoutView="10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Excel_BuiltIn_Print_Area_1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cude_vily_01</dc:creator>
  <cp:lastModifiedBy>proj_hr</cp:lastModifiedBy>
  <cp:lastPrinted>2018-04-27T06:33:01Z</cp:lastPrinted>
  <dcterms:created xsi:type="dcterms:W3CDTF">2016-05-13T14:04:59Z</dcterms:created>
  <dcterms:modified xsi:type="dcterms:W3CDTF">2018-04-27T06:33:03Z</dcterms:modified>
</cp:coreProperties>
</file>